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a.markovic\Desktop\"/>
    </mc:Choice>
  </mc:AlternateContent>
  <workbookProtection workbookPassword="F25C" lockStructure="1"/>
  <bookViews>
    <workbookView xWindow="0" yWindow="0" windowWidth="38400" windowHeight="17700" tabRatio="744" activeTab="1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6" l="1"/>
  <c r="W12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11" i="1"/>
  <c r="AA11" i="1" l="1"/>
  <c r="AA31" i="1"/>
  <c r="AA24" i="1"/>
  <c r="AA25" i="1"/>
  <c r="AA26" i="1"/>
  <c r="AA27" i="1"/>
  <c r="AA28" i="1"/>
  <c r="AA29" i="1"/>
  <c r="AA30" i="1"/>
  <c r="AA23" i="1"/>
  <c r="AA12" i="1"/>
  <c r="AA14" i="1"/>
  <c r="AA15" i="1"/>
  <c r="AA16" i="1"/>
  <c r="AA17" i="1"/>
  <c r="AA18" i="1"/>
  <c r="AA19" i="1"/>
  <c r="AA20" i="1"/>
  <c r="AA21" i="1"/>
  <c r="AB24" i="1" l="1"/>
  <c r="AB25" i="1"/>
  <c r="AB26" i="1"/>
  <c r="AB27" i="1"/>
  <c r="AB28" i="1"/>
  <c r="AB29" i="1"/>
  <c r="AB30" i="1"/>
  <c r="AB31" i="1"/>
  <c r="AB23" i="1"/>
  <c r="AB12" i="1"/>
  <c r="AB14" i="1"/>
  <c r="AB15" i="1"/>
  <c r="AB16" i="1"/>
  <c r="AB17" i="1"/>
  <c r="AB18" i="1"/>
  <c r="AB19" i="1"/>
  <c r="AB20" i="1"/>
  <c r="AB21" i="1"/>
  <c r="I50" i="16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s="1"/>
  <c r="AB13" i="1" l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Z23" i="1" s="1"/>
  <c r="S22" i="1"/>
  <c r="U22" i="1" s="1"/>
  <c r="U27" i="1"/>
  <c r="Z27" i="1" s="1"/>
  <c r="U31" i="1"/>
  <c r="Z31" i="1" s="1"/>
  <c r="U24" i="1"/>
  <c r="Z24" i="1" s="1"/>
  <c r="U28" i="1"/>
  <c r="Z28" i="1" s="1"/>
  <c r="U25" i="1"/>
  <c r="Z25" i="1" s="1"/>
  <c r="U29" i="1"/>
  <c r="Z29" i="1" s="1"/>
  <c r="U26" i="1"/>
  <c r="Z26" i="1" s="1"/>
  <c r="U30" i="1"/>
  <c r="Z30" i="1" s="1"/>
  <c r="Z42" i="7"/>
  <c r="Z22" i="1" l="1"/>
  <c r="U21" i="1"/>
  <c r="Z21" i="1" s="1"/>
  <c r="U17" i="1"/>
  <c r="Z17" i="1" s="1"/>
  <c r="U20" i="1"/>
  <c r="Z20" i="1" s="1"/>
  <c r="U16" i="1"/>
  <c r="Z16" i="1" s="1"/>
  <c r="U19" i="1"/>
  <c r="Z19" i="1" s="1"/>
  <c r="U15" i="1"/>
  <c r="Z15" i="1" s="1"/>
  <c r="U18" i="1"/>
  <c r="Z18" i="1" s="1"/>
  <c r="U14" i="1"/>
  <c r="Z14" i="1" s="1"/>
  <c r="U11" i="1"/>
  <c r="S10" i="1"/>
  <c r="S32" i="1" s="1"/>
  <c r="Z11" i="1" l="1"/>
  <c r="AB11" i="1" s="1"/>
  <c r="AB10" i="1" s="1"/>
  <c r="AA22" i="1"/>
  <c r="AB22" i="1"/>
  <c r="Z10" i="1"/>
  <c r="Z32" i="1" s="1"/>
  <c r="V35" i="1" s="1"/>
  <c r="AB32" i="1" l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<sst xmlns="http://schemas.openxmlformats.org/spreadsheetml/2006/main" count="587" uniqueCount="168">
  <si>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</si>
  <si>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</si>
  <si>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</si>
  <si>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</si>
  <si>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</si>
  <si>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</si>
  <si>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</si>
  <si>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</si>
  <si>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</si>
  <si>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</si>
  <si>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</si>
  <si>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</si>
  <si>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</si>
  <si>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</si>
  <si>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</si>
  <si>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</si>
  <si>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</si>
  <si>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</si>
  <si>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</si>
  <si>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</si>
  <si>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</si>
  <si>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</si>
  <si>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</si>
  <si>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</si>
  <si>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</si>
  <si>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</si>
  <si>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</si>
  <si>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</si>
  <si>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</si>
  <si>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</si>
  <si>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</si>
  <si>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</si>
  <si>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</si>
  <si>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</si>
  <si>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</si>
  <si>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</si>
  <si>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</si>
  <si>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</si>
  <si>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</si>
  <si>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</si>
  <si>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</si>
  <si>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</si>
  <si>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</si>
  <si>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</si>
  <si>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</si>
  <si>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</si>
  <si>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</si>
  <si>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</si>
  <si>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</si>
  <si>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</si>
  <si>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</si>
  <si>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</si>
  <si>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</si>
  <si>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</si>
  <si>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</si>
  <si>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</si>
  <si>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</si>
  <si>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</si>
  <si>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</si>
  <si>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</si>
  <si>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</si>
  <si>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</si>
  <si>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</si>
  <si>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</si>
  <si>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</si>
  <si>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</si>
  <si>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</si>
  <si>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</si>
  <si>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</si>
  <si>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</si>
  <si>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</si>
  <si>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</si>
  <si>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</si>
  <si>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</si>
  <si>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</si>
  <si>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</si>
  <si>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</si>
  <si>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</si>
  <si>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</si>
  <si>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</si>
  <si>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</si>
  <si>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</si>
  <si>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</si>
  <si>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</si>
  <si>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</si>
  <si>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</si>
  <si>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</si>
  <si>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</si>
  <si>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</si>
  <si>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</si>
  <si>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</si>
  <si>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</si>
  <si>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</si>
  <si>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</si>
  <si>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</si>
  <si>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</si>
  <si>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</si>
  <si>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</si>
  <si>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</si>
  <si>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</si>
  <si>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</si>
  <si>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</si>
  <si>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</si>
  <si>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</si>
  <si>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</si>
  <si>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</si>
  <si>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</si>
  <si>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</si>
  <si>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</si>
  <si>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</si>
  <si>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</si>
  <si>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</si>
  <si>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</si>
  <si>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</si>
  <si>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</si>
  <si>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</si>
  <si>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</si>
  <si>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</si>
  <si>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</si>
  <si>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</si>
  <si>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</si>
  <si>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</si>
  <si>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</si>
  <si>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</si>
  <si>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</si>
  <si>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</si>
  <si>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</si>
  <si>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</si>
  <si>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</si>
  <si>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 xml:space="preserve">Маса средстава за плате исплаћена за август 2022. године на економским класификацијама 411 и 412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</si>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</sst>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X4" sqref="X4:AR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65" t="s">
        <v>75</v>
      </c>
      <c r="B2" s="36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254" t="s">
        <v>91</v>
      </c>
      <c r="N2" s="255"/>
      <c r="X2" s="341">
        <f>+C2</f>
        <v>0</v>
      </c>
      <c r="Y2" s="341"/>
      <c r="Z2" s="341"/>
      <c r="AA2" s="341"/>
      <c r="AB2" s="341"/>
      <c r="AC2" s="341"/>
      <c r="AD2" s="341"/>
      <c r="AE2" s="341"/>
      <c r="AF2" s="341"/>
      <c r="AG2" s="341"/>
      <c r="AS2" s="222">
        <f>+C2</f>
        <v>0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>
        <f>+C2</f>
        <v>0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19" t="s">
        <v>124</v>
      </c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</row>
    <row r="4" spans="1:86" ht="19.5" thickBot="1" x14ac:dyDescent="0.35">
      <c r="B4" s="223" t="s">
        <v>95</v>
      </c>
      <c r="C4" s="326" t="s">
        <v>92</v>
      </c>
      <c r="D4" s="321"/>
      <c r="E4" s="321"/>
      <c r="F4" s="321"/>
      <c r="G4" s="321"/>
      <c r="H4" s="321"/>
      <c r="I4" s="321"/>
      <c r="J4" s="321"/>
      <c r="K4" s="321"/>
      <c r="L4" s="322"/>
      <c r="M4" s="322"/>
      <c r="N4" s="322"/>
      <c r="O4" s="321"/>
      <c r="P4" s="321"/>
      <c r="Q4" s="321"/>
      <c r="R4" s="321"/>
      <c r="S4" s="321"/>
      <c r="T4" s="321"/>
      <c r="U4" s="321"/>
      <c r="V4" s="321"/>
      <c r="W4" s="327"/>
      <c r="X4" s="321" t="s">
        <v>98</v>
      </c>
      <c r="Y4" s="321"/>
      <c r="Z4" s="321"/>
      <c r="AA4" s="321"/>
      <c r="AB4" s="321"/>
      <c r="AC4" s="321"/>
      <c r="AD4" s="321"/>
      <c r="AE4" s="321"/>
      <c r="AF4" s="321"/>
      <c r="AG4" s="322"/>
      <c r="AH4" s="322"/>
      <c r="AI4" s="322"/>
      <c r="AJ4" s="321"/>
      <c r="AK4" s="321"/>
      <c r="AL4" s="321"/>
      <c r="AM4" s="321"/>
      <c r="AN4" s="321"/>
      <c r="AO4" s="321"/>
      <c r="AP4" s="321"/>
      <c r="AQ4" s="321"/>
      <c r="AR4" s="321"/>
      <c r="AS4" s="320" t="s">
        <v>93</v>
      </c>
      <c r="AT4" s="321"/>
      <c r="AU4" s="321"/>
      <c r="AV4" s="321"/>
      <c r="AW4" s="321"/>
      <c r="AX4" s="321"/>
      <c r="AY4" s="321"/>
      <c r="AZ4" s="321"/>
      <c r="BA4" s="321"/>
      <c r="BB4" s="322"/>
      <c r="BC4" s="322"/>
      <c r="BD4" s="322"/>
      <c r="BE4" s="321"/>
      <c r="BF4" s="321"/>
      <c r="BG4" s="321"/>
      <c r="BH4" s="321"/>
      <c r="BI4" s="321"/>
      <c r="BJ4" s="321"/>
      <c r="BK4" s="321"/>
      <c r="BL4" s="321"/>
      <c r="BM4" s="321"/>
      <c r="BN4" s="320" t="s">
        <v>94</v>
      </c>
      <c r="BO4" s="321"/>
      <c r="BP4" s="321"/>
      <c r="BQ4" s="321"/>
      <c r="BR4" s="321"/>
      <c r="BS4" s="321"/>
      <c r="BT4" s="321"/>
      <c r="BU4" s="321"/>
      <c r="BV4" s="321"/>
      <c r="BW4" s="322"/>
      <c r="BX4" s="322"/>
      <c r="BY4" s="322"/>
      <c r="BZ4" s="321"/>
      <c r="CA4" s="321"/>
      <c r="CB4" s="321"/>
      <c r="CC4" s="321"/>
      <c r="CD4" s="321"/>
      <c r="CE4" s="321"/>
      <c r="CF4" s="321"/>
      <c r="CG4" s="321"/>
      <c r="CH4" s="321"/>
    </row>
    <row r="5" spans="1:86" ht="68.45" customHeight="1" x14ac:dyDescent="0.25">
      <c r="A5" s="349" t="s">
        <v>71</v>
      </c>
      <c r="B5" s="351" t="s">
        <v>0</v>
      </c>
      <c r="C5" s="328" t="s">
        <v>116</v>
      </c>
      <c r="D5" s="329"/>
      <c r="E5" s="330"/>
      <c r="F5" s="331" t="s">
        <v>117</v>
      </c>
      <c r="G5" s="332"/>
      <c r="H5" s="333"/>
      <c r="I5" s="334" t="s">
        <v>118</v>
      </c>
      <c r="J5" s="329"/>
      <c r="K5" s="329"/>
      <c r="L5" s="335" t="s">
        <v>119</v>
      </c>
      <c r="M5" s="335"/>
      <c r="N5" s="335"/>
      <c r="O5" s="331" t="s">
        <v>120</v>
      </c>
      <c r="P5" s="332"/>
      <c r="Q5" s="333"/>
      <c r="R5" s="331" t="s">
        <v>121</v>
      </c>
      <c r="S5" s="332"/>
      <c r="T5" s="333"/>
      <c r="U5" s="334" t="s">
        <v>122</v>
      </c>
      <c r="V5" s="329"/>
      <c r="W5" s="336"/>
      <c r="X5" s="360" t="s">
        <v>123</v>
      </c>
      <c r="Y5" s="360"/>
      <c r="Z5" s="361"/>
      <c r="AA5" s="342" t="s">
        <v>117</v>
      </c>
      <c r="AB5" s="343"/>
      <c r="AC5" s="344"/>
      <c r="AD5" s="345" t="s">
        <v>118</v>
      </c>
      <c r="AE5" s="346"/>
      <c r="AF5" s="346"/>
      <c r="AG5" s="354" t="s">
        <v>119</v>
      </c>
      <c r="AH5" s="354"/>
      <c r="AI5" s="354"/>
      <c r="AJ5" s="342" t="s">
        <v>120</v>
      </c>
      <c r="AK5" s="343"/>
      <c r="AL5" s="344"/>
      <c r="AM5" s="342" t="s">
        <v>121</v>
      </c>
      <c r="AN5" s="343"/>
      <c r="AO5" s="344"/>
      <c r="AP5" s="345" t="s">
        <v>122</v>
      </c>
      <c r="AQ5" s="346"/>
      <c r="AR5" s="346"/>
      <c r="AS5" s="374" t="s">
        <v>123</v>
      </c>
      <c r="AT5" s="360"/>
      <c r="AU5" s="361"/>
      <c r="AV5" s="342" t="s">
        <v>117</v>
      </c>
      <c r="AW5" s="343"/>
      <c r="AX5" s="344"/>
      <c r="AY5" s="345" t="s">
        <v>118</v>
      </c>
      <c r="AZ5" s="346"/>
      <c r="BA5" s="346"/>
      <c r="BB5" s="354" t="s">
        <v>119</v>
      </c>
      <c r="BC5" s="354"/>
      <c r="BD5" s="354"/>
      <c r="BE5" s="342" t="s">
        <v>120</v>
      </c>
      <c r="BF5" s="343"/>
      <c r="BG5" s="344"/>
      <c r="BH5" s="342" t="s">
        <v>121</v>
      </c>
      <c r="BI5" s="343"/>
      <c r="BJ5" s="344"/>
      <c r="BK5" s="345" t="s">
        <v>122</v>
      </c>
      <c r="BL5" s="346"/>
      <c r="BM5" s="346"/>
      <c r="BN5" s="374" t="s">
        <v>123</v>
      </c>
      <c r="BO5" s="360"/>
      <c r="BP5" s="361"/>
      <c r="BQ5" s="342" t="s">
        <v>117</v>
      </c>
      <c r="BR5" s="343"/>
      <c r="BS5" s="344"/>
      <c r="BT5" s="345" t="s">
        <v>118</v>
      </c>
      <c r="BU5" s="346"/>
      <c r="BV5" s="346"/>
      <c r="BW5" s="354" t="s">
        <v>119</v>
      </c>
      <c r="BX5" s="354"/>
      <c r="BY5" s="354"/>
      <c r="BZ5" s="342" t="s">
        <v>120</v>
      </c>
      <c r="CA5" s="343"/>
      <c r="CB5" s="344"/>
      <c r="CC5" s="342" t="s">
        <v>121</v>
      </c>
      <c r="CD5" s="343"/>
      <c r="CE5" s="344"/>
      <c r="CF5" s="345" t="s">
        <v>122</v>
      </c>
      <c r="CG5" s="346"/>
      <c r="CH5" s="346"/>
    </row>
    <row r="6" spans="1:86" ht="75.75" customHeight="1" x14ac:dyDescent="0.25">
      <c r="A6" s="350"/>
      <c r="B6" s="352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55">
        <v>1</v>
      </c>
      <c r="B7" s="356">
        <v>2</v>
      </c>
      <c r="C7" s="337">
        <v>3</v>
      </c>
      <c r="D7" s="339">
        <v>4</v>
      </c>
      <c r="E7" s="339" t="s">
        <v>4</v>
      </c>
      <c r="F7" s="339">
        <v>6</v>
      </c>
      <c r="G7" s="339">
        <v>7</v>
      </c>
      <c r="H7" s="339" t="s">
        <v>81</v>
      </c>
      <c r="I7" s="339">
        <v>9</v>
      </c>
      <c r="J7" s="339">
        <v>10</v>
      </c>
      <c r="K7" s="372">
        <v>11</v>
      </c>
      <c r="L7" s="364">
        <v>12</v>
      </c>
      <c r="M7" s="364">
        <v>13</v>
      </c>
      <c r="N7" s="364" t="s">
        <v>82</v>
      </c>
      <c r="O7" s="339">
        <v>15</v>
      </c>
      <c r="P7" s="339">
        <v>16</v>
      </c>
      <c r="Q7" s="339" t="s">
        <v>83</v>
      </c>
      <c r="R7" s="339">
        <v>18</v>
      </c>
      <c r="S7" s="339">
        <v>19</v>
      </c>
      <c r="T7" s="339" t="s">
        <v>84</v>
      </c>
      <c r="U7" s="339">
        <v>21</v>
      </c>
      <c r="V7" s="339">
        <v>22</v>
      </c>
      <c r="W7" s="362" t="s">
        <v>104</v>
      </c>
      <c r="X7" s="358">
        <v>3</v>
      </c>
      <c r="Y7" s="323">
        <v>4</v>
      </c>
      <c r="Z7" s="323" t="s">
        <v>4</v>
      </c>
      <c r="AA7" s="323">
        <v>6</v>
      </c>
      <c r="AB7" s="323">
        <v>7</v>
      </c>
      <c r="AC7" s="323" t="s">
        <v>81</v>
      </c>
      <c r="AD7" s="347">
        <v>9</v>
      </c>
      <c r="AE7" s="347">
        <v>10</v>
      </c>
      <c r="AF7" s="369">
        <v>11</v>
      </c>
      <c r="AG7" s="355">
        <v>12</v>
      </c>
      <c r="AH7" s="355">
        <v>13</v>
      </c>
      <c r="AI7" s="355" t="s">
        <v>82</v>
      </c>
      <c r="AJ7" s="323">
        <v>15</v>
      </c>
      <c r="AK7" s="323">
        <v>16</v>
      </c>
      <c r="AL7" s="323" t="s">
        <v>83</v>
      </c>
      <c r="AM7" s="323">
        <v>18</v>
      </c>
      <c r="AN7" s="323">
        <v>19</v>
      </c>
      <c r="AO7" s="323" t="s">
        <v>84</v>
      </c>
      <c r="AP7" s="347">
        <v>21</v>
      </c>
      <c r="AQ7" s="347">
        <v>22</v>
      </c>
      <c r="AR7" s="369" t="s">
        <v>104</v>
      </c>
      <c r="AS7" s="323">
        <v>3</v>
      </c>
      <c r="AT7" s="323">
        <v>4</v>
      </c>
      <c r="AU7" s="323" t="s">
        <v>4</v>
      </c>
      <c r="AV7" s="323">
        <v>6</v>
      </c>
      <c r="AW7" s="323">
        <v>7</v>
      </c>
      <c r="AX7" s="323" t="s">
        <v>81</v>
      </c>
      <c r="AY7" s="347">
        <v>9</v>
      </c>
      <c r="AZ7" s="347">
        <v>10</v>
      </c>
      <c r="BA7" s="369">
        <v>11</v>
      </c>
      <c r="BB7" s="355">
        <v>12</v>
      </c>
      <c r="BC7" s="355">
        <v>13</v>
      </c>
      <c r="BD7" s="355" t="s">
        <v>82</v>
      </c>
      <c r="BE7" s="323">
        <v>15</v>
      </c>
      <c r="BF7" s="323">
        <v>16</v>
      </c>
      <c r="BG7" s="323" t="s">
        <v>83</v>
      </c>
      <c r="BH7" s="323">
        <v>18</v>
      </c>
      <c r="BI7" s="323">
        <v>19</v>
      </c>
      <c r="BJ7" s="323" t="s">
        <v>84</v>
      </c>
      <c r="BK7" s="347">
        <v>21</v>
      </c>
      <c r="BL7" s="347">
        <v>22</v>
      </c>
      <c r="BM7" s="369" t="s">
        <v>104</v>
      </c>
      <c r="BN7" s="323">
        <v>3</v>
      </c>
      <c r="BO7" s="323">
        <v>4</v>
      </c>
      <c r="BP7" s="323" t="s">
        <v>4</v>
      </c>
      <c r="BQ7" s="323">
        <v>6</v>
      </c>
      <c r="BR7" s="323">
        <v>7</v>
      </c>
      <c r="BS7" s="323" t="s">
        <v>81</v>
      </c>
      <c r="BT7" s="347">
        <v>9</v>
      </c>
      <c r="BU7" s="347">
        <v>10</v>
      </c>
      <c r="BV7" s="369">
        <v>11</v>
      </c>
      <c r="BW7" s="355">
        <v>12</v>
      </c>
      <c r="BX7" s="355">
        <v>13</v>
      </c>
      <c r="BY7" s="355" t="s">
        <v>82</v>
      </c>
      <c r="BZ7" s="323">
        <v>15</v>
      </c>
      <c r="CA7" s="323">
        <v>16</v>
      </c>
      <c r="CB7" s="323" t="s">
        <v>83</v>
      </c>
      <c r="CC7" s="323">
        <v>18</v>
      </c>
      <c r="CD7" s="323">
        <v>19</v>
      </c>
      <c r="CE7" s="323" t="s">
        <v>84</v>
      </c>
      <c r="CF7" s="347">
        <v>21</v>
      </c>
      <c r="CG7" s="347">
        <v>22</v>
      </c>
      <c r="CH7" s="369" t="s">
        <v>104</v>
      </c>
    </row>
    <row r="8" spans="1:86" ht="15.75" thickBot="1" x14ac:dyDescent="0.3">
      <c r="A8" s="355"/>
      <c r="B8" s="357"/>
      <c r="C8" s="338"/>
      <c r="D8" s="340"/>
      <c r="E8" s="340"/>
      <c r="F8" s="340"/>
      <c r="G8" s="340"/>
      <c r="H8" s="340"/>
      <c r="I8" s="340"/>
      <c r="J8" s="340"/>
      <c r="K8" s="373"/>
      <c r="L8" s="339"/>
      <c r="M8" s="339"/>
      <c r="N8" s="339"/>
      <c r="O8" s="340"/>
      <c r="P8" s="340"/>
      <c r="Q8" s="340"/>
      <c r="R8" s="340"/>
      <c r="S8" s="340"/>
      <c r="T8" s="340"/>
      <c r="U8" s="340"/>
      <c r="V8" s="340"/>
      <c r="W8" s="363"/>
      <c r="X8" s="359"/>
      <c r="Y8" s="353"/>
      <c r="Z8" s="353"/>
      <c r="AA8" s="353"/>
      <c r="AB8" s="353"/>
      <c r="AC8" s="353"/>
      <c r="AD8" s="348"/>
      <c r="AE8" s="348"/>
      <c r="AF8" s="370"/>
      <c r="AG8" s="323"/>
      <c r="AH8" s="323"/>
      <c r="AI8" s="323"/>
      <c r="AJ8" s="353"/>
      <c r="AK8" s="353"/>
      <c r="AL8" s="353"/>
      <c r="AM8" s="353"/>
      <c r="AN8" s="353"/>
      <c r="AO8" s="353"/>
      <c r="AP8" s="348"/>
      <c r="AQ8" s="348"/>
      <c r="AR8" s="370"/>
      <c r="AS8" s="324"/>
      <c r="AT8" s="324"/>
      <c r="AU8" s="324"/>
      <c r="AV8" s="324"/>
      <c r="AW8" s="324"/>
      <c r="AX8" s="324"/>
      <c r="AY8" s="375"/>
      <c r="AZ8" s="375"/>
      <c r="BA8" s="376"/>
      <c r="BB8" s="355"/>
      <c r="BC8" s="355"/>
      <c r="BD8" s="355"/>
      <c r="BE8" s="324"/>
      <c r="BF8" s="324"/>
      <c r="BG8" s="324"/>
      <c r="BH8" s="324"/>
      <c r="BI8" s="324"/>
      <c r="BJ8" s="324"/>
      <c r="BK8" s="375"/>
      <c r="BL8" s="375"/>
      <c r="BM8" s="376"/>
      <c r="BN8" s="324"/>
      <c r="BO8" s="324"/>
      <c r="BP8" s="324"/>
      <c r="BQ8" s="324"/>
      <c r="BR8" s="324"/>
      <c r="BS8" s="324"/>
      <c r="BT8" s="375"/>
      <c r="BU8" s="375"/>
      <c r="BV8" s="376"/>
      <c r="BW8" s="355"/>
      <c r="BX8" s="355"/>
      <c r="BY8" s="355"/>
      <c r="BZ8" s="324"/>
      <c r="CA8" s="324"/>
      <c r="CB8" s="324"/>
      <c r="CC8" s="324"/>
      <c r="CD8" s="324"/>
      <c r="CE8" s="324"/>
      <c r="CF8" s="375"/>
      <c r="CG8" s="375"/>
      <c r="CH8" s="376"/>
    </row>
    <row r="9" spans="1:86" ht="29.25" x14ac:dyDescent="0.25">
      <c r="A9" s="371">
        <v>1</v>
      </c>
      <c r="B9" s="113" t="s">
        <v>105</v>
      </c>
      <c r="C9" s="192">
        <f t="shared" ref="C9:AH9" si="0">SUM(C10:C12)</f>
        <v>0</v>
      </c>
      <c r="D9" s="144">
        <f t="shared" si="0"/>
        <v>0</v>
      </c>
      <c r="E9" s="145">
        <f t="shared" si="0"/>
        <v>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0</v>
      </c>
      <c r="J9" s="144">
        <f t="shared" si="0"/>
        <v>0</v>
      </c>
      <c r="K9" s="146">
        <f t="shared" si="0"/>
        <v>0</v>
      </c>
      <c r="L9" s="143">
        <f t="shared" si="0"/>
        <v>0</v>
      </c>
      <c r="M9" s="144">
        <f t="shared" si="0"/>
        <v>0</v>
      </c>
      <c r="N9" s="146">
        <f t="shared" si="0"/>
        <v>0</v>
      </c>
      <c r="O9" s="143">
        <f t="shared" si="0"/>
        <v>0</v>
      </c>
      <c r="P9" s="144">
        <f t="shared" si="0"/>
        <v>0</v>
      </c>
      <c r="Q9" s="146">
        <f t="shared" si="0"/>
        <v>0</v>
      </c>
      <c r="R9" s="143">
        <f t="shared" si="0"/>
        <v>0</v>
      </c>
      <c r="S9" s="144">
        <f t="shared" si="0"/>
        <v>0</v>
      </c>
      <c r="T9" s="146">
        <f t="shared" si="0"/>
        <v>0</v>
      </c>
      <c r="U9" s="143">
        <f t="shared" si="0"/>
        <v>0</v>
      </c>
      <c r="V9" s="144">
        <f t="shared" si="0"/>
        <v>0</v>
      </c>
      <c r="W9" s="193">
        <f t="shared" si="0"/>
        <v>0</v>
      </c>
      <c r="X9" s="196">
        <f t="shared" si="0"/>
        <v>0</v>
      </c>
      <c r="Y9" s="156">
        <f t="shared" si="0"/>
        <v>0</v>
      </c>
      <c r="Z9" s="174">
        <f t="shared" si="0"/>
        <v>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0</v>
      </c>
      <c r="AE9" s="157">
        <f t="shared" si="0"/>
        <v>0</v>
      </c>
      <c r="AF9" s="158">
        <f t="shared" si="0"/>
        <v>0</v>
      </c>
      <c r="AG9" s="155">
        <f t="shared" si="0"/>
        <v>0</v>
      </c>
      <c r="AH9" s="156">
        <f t="shared" si="0"/>
        <v>0</v>
      </c>
      <c r="AI9" s="174">
        <f t="shared" ref="AI9:BN9" si="1">SUM(AI10:AI12)</f>
        <v>0</v>
      </c>
      <c r="AJ9" s="155">
        <f t="shared" si="1"/>
        <v>0</v>
      </c>
      <c r="AK9" s="156">
        <f t="shared" si="1"/>
        <v>0</v>
      </c>
      <c r="AL9" s="174">
        <f t="shared" si="1"/>
        <v>0</v>
      </c>
      <c r="AM9" s="155">
        <f t="shared" si="1"/>
        <v>0</v>
      </c>
      <c r="AN9" s="156">
        <f t="shared" si="1"/>
        <v>0</v>
      </c>
      <c r="AO9" s="174">
        <f t="shared" si="1"/>
        <v>0</v>
      </c>
      <c r="AP9" s="183">
        <f t="shared" si="1"/>
        <v>0</v>
      </c>
      <c r="AQ9" s="157">
        <f t="shared" si="1"/>
        <v>0</v>
      </c>
      <c r="AR9" s="197">
        <f t="shared" si="1"/>
        <v>0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71"/>
      <c r="B10" s="114" t="s">
        <v>5</v>
      </c>
      <c r="C10" s="126"/>
      <c r="D10" s="90">
        <f>+Y10+AT10+BO10</f>
        <v>0</v>
      </c>
      <c r="E10" s="105">
        <f>SUM(C10:D10)</f>
        <v>0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0</v>
      </c>
      <c r="K10" s="139">
        <f>SUM(I10:J10)</f>
        <v>0</v>
      </c>
      <c r="L10" s="138"/>
      <c r="M10" s="90">
        <f>+AH10+BC10+BX10</f>
        <v>0</v>
      </c>
      <c r="N10" s="139">
        <f>SUM(L10:M10)</f>
        <v>0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0</v>
      </c>
      <c r="W10" s="127">
        <f>SUM(U10:V10)</f>
        <v>0</v>
      </c>
      <c r="X10" s="198"/>
      <c r="Y10" s="79"/>
      <c r="Z10" s="175">
        <f>SUM(X10:Y10)</f>
        <v>0</v>
      </c>
      <c r="AA10" s="159"/>
      <c r="AB10" s="79"/>
      <c r="AC10" s="175">
        <f>SUM(AA10:AB10)</f>
        <v>0</v>
      </c>
      <c r="AD10" s="184"/>
      <c r="AE10" s="90">
        <f>+Y10+AB10</f>
        <v>0</v>
      </c>
      <c r="AF10" s="160">
        <f>SUM(AD10:AE10)</f>
        <v>0</v>
      </c>
      <c r="AG10" s="159"/>
      <c r="AH10" s="79"/>
      <c r="AI10" s="175">
        <f>SUM(AG10:AH10)</f>
        <v>0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0</v>
      </c>
      <c r="AR10" s="199">
        <f>SUM(AP10:AQ10)</f>
        <v>0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71"/>
      <c r="B11" s="114" t="s">
        <v>6</v>
      </c>
      <c r="C11" s="126"/>
      <c r="D11" s="90">
        <f>+Y11+AT11+BO11</f>
        <v>0</v>
      </c>
      <c r="E11" s="105">
        <f>SUM(C11:D11)</f>
        <v>0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0</v>
      </c>
      <c r="K11" s="139">
        <f>SUM(I11:J11)</f>
        <v>0</v>
      </c>
      <c r="L11" s="138"/>
      <c r="M11" s="90">
        <f>+AH11+BC11+BX11</f>
        <v>0</v>
      </c>
      <c r="N11" s="139">
        <f>SUM(L11:M11)</f>
        <v>0</v>
      </c>
      <c r="O11" s="138"/>
      <c r="P11" s="90">
        <f>+AK11+BF11+CA11</f>
        <v>0</v>
      </c>
      <c r="Q11" s="139">
        <f>SUM(O11:P11)</f>
        <v>0</v>
      </c>
      <c r="R11" s="138"/>
      <c r="S11" s="90">
        <f>+AN11+BI11+CD11</f>
        <v>0</v>
      </c>
      <c r="T11" s="139">
        <f>SUM(R11:S11)</f>
        <v>0</v>
      </c>
      <c r="U11" s="138"/>
      <c r="V11" s="90">
        <f>+AQ11+BL11+CG11</f>
        <v>0</v>
      </c>
      <c r="W11" s="127">
        <f>SUM(U11:V11)</f>
        <v>0</v>
      </c>
      <c r="X11" s="198"/>
      <c r="Y11" s="79"/>
      <c r="Z11" s="175">
        <f>SUM(X11:Y11)</f>
        <v>0</v>
      </c>
      <c r="AA11" s="159"/>
      <c r="AB11" s="79"/>
      <c r="AC11" s="175">
        <f>SUM(AA11:AB11)</f>
        <v>0</v>
      </c>
      <c r="AD11" s="184"/>
      <c r="AE11" s="90">
        <f>+Y11+AB11</f>
        <v>0</v>
      </c>
      <c r="AF11" s="160">
        <f>SUM(AD11:AE11)</f>
        <v>0</v>
      </c>
      <c r="AG11" s="159"/>
      <c r="AH11" s="79"/>
      <c r="AI11" s="175">
        <f>SUM(AG11:AH11)</f>
        <v>0</v>
      </c>
      <c r="AJ11" s="159"/>
      <c r="AK11" s="79"/>
      <c r="AL11" s="175">
        <f>SUM(AJ11:AK11)</f>
        <v>0</v>
      </c>
      <c r="AM11" s="159"/>
      <c r="AN11" s="79"/>
      <c r="AO11" s="175">
        <f>SUM(AM11:AN11)</f>
        <v>0</v>
      </c>
      <c r="AP11" s="184"/>
      <c r="AQ11" s="90">
        <f>+AH11+AK11-AN11</f>
        <v>0</v>
      </c>
      <c r="AR11" s="199">
        <f>SUM(AP11:AQ11)</f>
        <v>0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71"/>
      <c r="B12" s="114" t="s">
        <v>7</v>
      </c>
      <c r="C12" s="141">
        <f>+X12+AS12+BN12</f>
        <v>0</v>
      </c>
      <c r="D12" s="91">
        <f>+Y12+AT12+BO12</f>
        <v>0</v>
      </c>
      <c r="E12" s="107">
        <f>SUM(C12:D12)</f>
        <v>0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0</v>
      </c>
      <c r="J12" s="91">
        <f>+AE12+AZ12+BU12</f>
        <v>0</v>
      </c>
      <c r="K12" s="142">
        <f>SUM(I12:J12)</f>
        <v>0</v>
      </c>
      <c r="L12" s="140">
        <f>+AG12+BB12+BW12</f>
        <v>0</v>
      </c>
      <c r="M12" s="91">
        <f>+AH12+BC12+BX12</f>
        <v>0</v>
      </c>
      <c r="N12" s="142">
        <f>SUM(L12:M12)</f>
        <v>0</v>
      </c>
      <c r="O12" s="140">
        <f>+AJ12+BE12+BZ12</f>
        <v>0</v>
      </c>
      <c r="P12" s="91">
        <f>+AK12+BF12+CA12</f>
        <v>0</v>
      </c>
      <c r="Q12" s="142">
        <f>SUM(O12:P12)</f>
        <v>0</v>
      </c>
      <c r="R12" s="140">
        <f>+AM12+BH12+CC12</f>
        <v>0</v>
      </c>
      <c r="S12" s="91">
        <f>+AN12+BI12+CD12</f>
        <v>0</v>
      </c>
      <c r="T12" s="142">
        <f>SUM(R12:S12)</f>
        <v>0</v>
      </c>
      <c r="U12" s="140">
        <f>+AP12+BK12+CF12</f>
        <v>0</v>
      </c>
      <c r="V12" s="91">
        <f>+AQ12+BL12+CG12</f>
        <v>0</v>
      </c>
      <c r="W12" s="129">
        <f>SUM(U12:V12)</f>
        <v>0</v>
      </c>
      <c r="X12" s="200"/>
      <c r="Y12" s="86"/>
      <c r="Z12" s="176">
        <f>SUM(X12:Y12)</f>
        <v>0</v>
      </c>
      <c r="AA12" s="161"/>
      <c r="AB12" s="86"/>
      <c r="AC12" s="176">
        <f>SUM(AA12:AB12)</f>
        <v>0</v>
      </c>
      <c r="AD12" s="140">
        <f>+X12+AA12</f>
        <v>0</v>
      </c>
      <c r="AE12" s="91">
        <f>+Y12+AB12</f>
        <v>0</v>
      </c>
      <c r="AF12" s="162">
        <f>SUM(AD12:AE12)</f>
        <v>0</v>
      </c>
      <c r="AG12" s="161"/>
      <c r="AH12" s="86"/>
      <c r="AI12" s="176">
        <f>SUM(AG12:AH12)</f>
        <v>0</v>
      </c>
      <c r="AJ12" s="161"/>
      <c r="AK12" s="86"/>
      <c r="AL12" s="176">
        <f>SUM(AJ12:AK12)</f>
        <v>0</v>
      </c>
      <c r="AM12" s="161"/>
      <c r="AN12" s="86"/>
      <c r="AO12" s="176">
        <f>SUM(AM12:AN12)</f>
        <v>0</v>
      </c>
      <c r="AP12" s="140">
        <f>+AG12+AJ12-AM12</f>
        <v>0</v>
      </c>
      <c r="AQ12" s="91">
        <f>+AH12+AK12-AN12</f>
        <v>0</v>
      </c>
      <c r="AR12" s="201">
        <f>SUM(AP12:AQ12)</f>
        <v>0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71">
        <v>2</v>
      </c>
      <c r="B13" s="113" t="s">
        <v>8</v>
      </c>
      <c r="C13" s="192">
        <f>C15</f>
        <v>0</v>
      </c>
      <c r="D13" s="144">
        <f>D14+D15</f>
        <v>0</v>
      </c>
      <c r="E13" s="145">
        <f>SUM(C13:D13)</f>
        <v>0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0</v>
      </c>
      <c r="J13" s="144">
        <f>J14+J15</f>
        <v>0</v>
      </c>
      <c r="K13" s="146">
        <f>SUM(I13:J13)</f>
        <v>0</v>
      </c>
      <c r="L13" s="143">
        <f>L15</f>
        <v>0</v>
      </c>
      <c r="M13" s="144">
        <f>M14+M15</f>
        <v>0</v>
      </c>
      <c r="N13" s="146">
        <f>SUM(L13:M13)</f>
        <v>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0</v>
      </c>
      <c r="V13" s="144">
        <f>V14+V15</f>
        <v>0</v>
      </c>
      <c r="W13" s="193">
        <f>SUM(U13:V13)</f>
        <v>0</v>
      </c>
      <c r="X13" s="196">
        <f>X15</f>
        <v>0</v>
      </c>
      <c r="Y13" s="156">
        <f>Y14+Y15</f>
        <v>0</v>
      </c>
      <c r="Z13" s="174">
        <f>SUM(X13:Y13)</f>
        <v>0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0</v>
      </c>
      <c r="AE13" s="157">
        <f>AE14+AE15</f>
        <v>0</v>
      </c>
      <c r="AF13" s="158">
        <f>SUM(AD13:AE13)</f>
        <v>0</v>
      </c>
      <c r="AG13" s="155">
        <f>AG15</f>
        <v>0</v>
      </c>
      <c r="AH13" s="156">
        <f>AH14+AH15</f>
        <v>0</v>
      </c>
      <c r="AI13" s="174">
        <f>SUM(AG13:AH13)</f>
        <v>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0</v>
      </c>
      <c r="AQ13" s="157">
        <f>AQ14+AQ15</f>
        <v>0</v>
      </c>
      <c r="AR13" s="197">
        <f>SUM(AP13:AQ13)</f>
        <v>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71"/>
      <c r="B14" s="114" t="s">
        <v>6</v>
      </c>
      <c r="C14" s="126"/>
      <c r="D14" s="90">
        <f>+Y14+AT14+BO14</f>
        <v>0</v>
      </c>
      <c r="E14" s="105">
        <f>D14</f>
        <v>0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0</v>
      </c>
      <c r="K14" s="139">
        <f>J14</f>
        <v>0</v>
      </c>
      <c r="L14" s="138"/>
      <c r="M14" s="90">
        <f>+AH14+BC14+BX14</f>
        <v>0</v>
      </c>
      <c r="N14" s="139">
        <f>M14</f>
        <v>0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0</v>
      </c>
      <c r="W14" s="127">
        <f>V14</f>
        <v>0</v>
      </c>
      <c r="X14" s="198"/>
      <c r="Y14" s="79"/>
      <c r="Z14" s="175">
        <f>Y14</f>
        <v>0</v>
      </c>
      <c r="AA14" s="159"/>
      <c r="AB14" s="79"/>
      <c r="AC14" s="175">
        <f>AB14</f>
        <v>0</v>
      </c>
      <c r="AD14" s="184"/>
      <c r="AE14" s="90">
        <f>+Y14+AB14</f>
        <v>0</v>
      </c>
      <c r="AF14" s="160">
        <f>AE14</f>
        <v>0</v>
      </c>
      <c r="AG14" s="159"/>
      <c r="AH14" s="79"/>
      <c r="AI14" s="175">
        <f>AH14</f>
        <v>0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0</v>
      </c>
      <c r="AR14" s="199">
        <f>AQ14</f>
        <v>0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71"/>
      <c r="B15" s="114" t="s">
        <v>7</v>
      </c>
      <c r="C15" s="141">
        <f>+X15+AS15+BN15</f>
        <v>0</v>
      </c>
      <c r="D15" s="91">
        <f>+Y15+AT15+BO15</f>
        <v>0</v>
      </c>
      <c r="E15" s="107">
        <f>SUM(C15:D15)</f>
        <v>0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0</v>
      </c>
      <c r="J15" s="91">
        <f>+AE15+AZ15+BU15</f>
        <v>0</v>
      </c>
      <c r="K15" s="142">
        <f>SUM(I15:J15)</f>
        <v>0</v>
      </c>
      <c r="L15" s="140">
        <f>+AG15+BB15+BW15</f>
        <v>0</v>
      </c>
      <c r="M15" s="91">
        <f>+AH15+BC15+BX15</f>
        <v>0</v>
      </c>
      <c r="N15" s="142">
        <f>SUM(L15:M15)</f>
        <v>0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0</v>
      </c>
      <c r="V15" s="91">
        <f>+AQ15+BL15+CG15</f>
        <v>0</v>
      </c>
      <c r="W15" s="129">
        <f>SUM(U15:V15)</f>
        <v>0</v>
      </c>
      <c r="X15" s="200"/>
      <c r="Y15" s="86"/>
      <c r="Z15" s="176">
        <f>SUM(X15:Y15)</f>
        <v>0</v>
      </c>
      <c r="AA15" s="161"/>
      <c r="AB15" s="86"/>
      <c r="AC15" s="176">
        <f>SUM(AA15:AB15)</f>
        <v>0</v>
      </c>
      <c r="AD15" s="140">
        <f>+X15+AA15</f>
        <v>0</v>
      </c>
      <c r="AE15" s="91">
        <f>+Y15+AB15</f>
        <v>0</v>
      </c>
      <c r="AF15" s="162">
        <f>SUM(AD15:AE15)</f>
        <v>0</v>
      </c>
      <c r="AG15" s="161"/>
      <c r="AH15" s="86"/>
      <c r="AI15" s="176">
        <f>SUM(AG15:AH15)</f>
        <v>0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0</v>
      </c>
      <c r="AQ15" s="91">
        <f>+AH15+AK15-AN15</f>
        <v>0</v>
      </c>
      <c r="AR15" s="201">
        <f>SUM(AP15:AQ15)</f>
        <v>0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/>
      <c r="BC15" s="86"/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71">
        <v>3</v>
      </c>
      <c r="B16" s="115" t="s">
        <v>51</v>
      </c>
      <c r="C16" s="192">
        <f t="shared" ref="C16:AH16" si="3">C17+C20+C23+C26+C29</f>
        <v>0</v>
      </c>
      <c r="D16" s="144">
        <f t="shared" si="3"/>
        <v>0</v>
      </c>
      <c r="E16" s="145">
        <f t="shared" si="3"/>
        <v>0</v>
      </c>
      <c r="F16" s="143">
        <f t="shared" si="3"/>
        <v>0</v>
      </c>
      <c r="G16" s="144">
        <f t="shared" si="3"/>
        <v>0</v>
      </c>
      <c r="H16" s="146">
        <f t="shared" si="3"/>
        <v>0</v>
      </c>
      <c r="I16" s="143">
        <f t="shared" si="3"/>
        <v>0</v>
      </c>
      <c r="J16" s="144">
        <f t="shared" si="3"/>
        <v>0</v>
      </c>
      <c r="K16" s="146">
        <f t="shared" si="3"/>
        <v>0</v>
      </c>
      <c r="L16" s="143">
        <f t="shared" si="3"/>
        <v>0</v>
      </c>
      <c r="M16" s="144">
        <f t="shared" si="3"/>
        <v>0</v>
      </c>
      <c r="N16" s="146">
        <f t="shared" si="3"/>
        <v>0</v>
      </c>
      <c r="O16" s="143">
        <f t="shared" si="3"/>
        <v>0</v>
      </c>
      <c r="P16" s="144">
        <f t="shared" si="3"/>
        <v>0</v>
      </c>
      <c r="Q16" s="146">
        <f t="shared" si="3"/>
        <v>0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0</v>
      </c>
      <c r="V16" s="144">
        <f t="shared" si="3"/>
        <v>0</v>
      </c>
      <c r="W16" s="193">
        <f t="shared" si="3"/>
        <v>0</v>
      </c>
      <c r="X16" s="196">
        <f t="shared" si="3"/>
        <v>0</v>
      </c>
      <c r="Y16" s="156">
        <f t="shared" si="3"/>
        <v>0</v>
      </c>
      <c r="Z16" s="174">
        <f t="shared" si="3"/>
        <v>0</v>
      </c>
      <c r="AA16" s="155">
        <f t="shared" si="3"/>
        <v>0</v>
      </c>
      <c r="AB16" s="156">
        <f t="shared" si="3"/>
        <v>0</v>
      </c>
      <c r="AC16" s="174">
        <f t="shared" si="3"/>
        <v>0</v>
      </c>
      <c r="AD16" s="183">
        <f t="shared" si="3"/>
        <v>0</v>
      </c>
      <c r="AE16" s="157">
        <f t="shared" si="3"/>
        <v>0</v>
      </c>
      <c r="AF16" s="158">
        <f t="shared" si="3"/>
        <v>0</v>
      </c>
      <c r="AG16" s="155">
        <f t="shared" si="3"/>
        <v>0</v>
      </c>
      <c r="AH16" s="156">
        <f t="shared" si="3"/>
        <v>0</v>
      </c>
      <c r="AI16" s="174">
        <f t="shared" ref="AI16:BN16" si="4">AI17+AI20+AI23+AI26+AI29</f>
        <v>0</v>
      </c>
      <c r="AJ16" s="155">
        <f t="shared" si="4"/>
        <v>0</v>
      </c>
      <c r="AK16" s="156">
        <f t="shared" si="4"/>
        <v>0</v>
      </c>
      <c r="AL16" s="174">
        <f t="shared" si="4"/>
        <v>0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0</v>
      </c>
      <c r="AQ16" s="157">
        <f t="shared" si="4"/>
        <v>0</v>
      </c>
      <c r="AR16" s="197">
        <f t="shared" si="4"/>
        <v>0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x14ac:dyDescent="0.25">
      <c r="A17" s="371"/>
      <c r="B17" s="116" t="s">
        <v>45</v>
      </c>
      <c r="C17" s="128">
        <f t="shared" ref="C17:AH17" si="6">C18+C19</f>
        <v>0</v>
      </c>
      <c r="D17" s="104">
        <f t="shared" si="6"/>
        <v>0</v>
      </c>
      <c r="E17" s="105">
        <f t="shared" si="6"/>
        <v>0</v>
      </c>
      <c r="F17" s="147">
        <f t="shared" si="6"/>
        <v>0</v>
      </c>
      <c r="G17" s="104">
        <f t="shared" si="6"/>
        <v>0</v>
      </c>
      <c r="H17" s="139">
        <f t="shared" si="6"/>
        <v>0</v>
      </c>
      <c r="I17" s="147">
        <f t="shared" si="6"/>
        <v>0</v>
      </c>
      <c r="J17" s="104">
        <f t="shared" si="6"/>
        <v>0</v>
      </c>
      <c r="K17" s="139">
        <f t="shared" si="6"/>
        <v>0</v>
      </c>
      <c r="L17" s="147">
        <f t="shared" si="6"/>
        <v>0</v>
      </c>
      <c r="M17" s="104">
        <f t="shared" si="6"/>
        <v>0</v>
      </c>
      <c r="N17" s="139">
        <f t="shared" si="6"/>
        <v>0</v>
      </c>
      <c r="O17" s="147">
        <f t="shared" si="6"/>
        <v>0</v>
      </c>
      <c r="P17" s="104">
        <f t="shared" si="6"/>
        <v>0</v>
      </c>
      <c r="Q17" s="139">
        <f t="shared" si="6"/>
        <v>0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0</v>
      </c>
      <c r="V17" s="104">
        <f t="shared" si="6"/>
        <v>0</v>
      </c>
      <c r="W17" s="127">
        <f t="shared" si="6"/>
        <v>0</v>
      </c>
      <c r="X17" s="202">
        <f t="shared" si="6"/>
        <v>0</v>
      </c>
      <c r="Y17" s="2">
        <f t="shared" si="6"/>
        <v>0</v>
      </c>
      <c r="Z17" s="175">
        <f t="shared" si="6"/>
        <v>0</v>
      </c>
      <c r="AA17" s="163">
        <f t="shared" si="6"/>
        <v>0</v>
      </c>
      <c r="AB17" s="2">
        <f t="shared" si="6"/>
        <v>0</v>
      </c>
      <c r="AC17" s="175">
        <f t="shared" si="6"/>
        <v>0</v>
      </c>
      <c r="AD17" s="185">
        <f t="shared" si="6"/>
        <v>0</v>
      </c>
      <c r="AE17" s="90">
        <f t="shared" si="6"/>
        <v>0</v>
      </c>
      <c r="AF17" s="160">
        <f t="shared" si="6"/>
        <v>0</v>
      </c>
      <c r="AG17" s="163">
        <f t="shared" si="6"/>
        <v>0</v>
      </c>
      <c r="AH17" s="2">
        <f t="shared" si="6"/>
        <v>0</v>
      </c>
      <c r="AI17" s="175">
        <f t="shared" ref="AI17:BN17" si="7">AI18+AI19</f>
        <v>0</v>
      </c>
      <c r="AJ17" s="163">
        <f t="shared" si="7"/>
        <v>0</v>
      </c>
      <c r="AK17" s="2">
        <f t="shared" si="7"/>
        <v>0</v>
      </c>
      <c r="AL17" s="175">
        <f t="shared" si="7"/>
        <v>0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0</v>
      </c>
      <c r="AQ17" s="90">
        <f t="shared" si="7"/>
        <v>0</v>
      </c>
      <c r="AR17" s="199">
        <f t="shared" si="7"/>
        <v>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71"/>
      <c r="B18" s="114" t="s">
        <v>6</v>
      </c>
      <c r="C18" s="126"/>
      <c r="D18" s="90">
        <f>+Y18+AT18+BO18</f>
        <v>0</v>
      </c>
      <c r="E18" s="105">
        <f>SUM(C18:D18)</f>
        <v>0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0</v>
      </c>
      <c r="K18" s="139">
        <f>SUM(I18:J18)</f>
        <v>0</v>
      </c>
      <c r="L18" s="138"/>
      <c r="M18" s="90">
        <f>+AH18+BC18+BX18</f>
        <v>0</v>
      </c>
      <c r="N18" s="139">
        <f>SUM(L18:M18)</f>
        <v>0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0</v>
      </c>
      <c r="W18" s="127">
        <f>SUM(U18:V18)</f>
        <v>0</v>
      </c>
      <c r="X18" s="198"/>
      <c r="Y18" s="79"/>
      <c r="Z18" s="175">
        <f>SUM(X18:Y18)</f>
        <v>0</v>
      </c>
      <c r="AA18" s="159"/>
      <c r="AB18" s="79"/>
      <c r="AC18" s="175">
        <f>SUM(AA18:AB18)</f>
        <v>0</v>
      </c>
      <c r="AD18" s="184"/>
      <c r="AE18" s="90">
        <f>+Y18+AB18</f>
        <v>0</v>
      </c>
      <c r="AF18" s="160">
        <f>SUM(AD18:AE18)</f>
        <v>0</v>
      </c>
      <c r="AG18" s="159"/>
      <c r="AH18" s="79"/>
      <c r="AI18" s="175">
        <f>SUM(AG18:AH18)</f>
        <v>0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0</v>
      </c>
      <c r="AR18" s="199">
        <f>SUM(AP18:AQ18)</f>
        <v>0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71"/>
      <c r="B19" s="117" t="s">
        <v>7</v>
      </c>
      <c r="C19" s="141">
        <f>+X19+AS19+BN19</f>
        <v>0</v>
      </c>
      <c r="D19" s="91">
        <f>+Y19+AT19+BO19</f>
        <v>0</v>
      </c>
      <c r="E19" s="107">
        <f>SUM(C19:D19)</f>
        <v>0</v>
      </c>
      <c r="F19" s="140">
        <f>+AA19+AV19+BQ19</f>
        <v>0</v>
      </c>
      <c r="G19" s="91">
        <f>+AB19+AW19+BR19</f>
        <v>0</v>
      </c>
      <c r="H19" s="142">
        <f>SUM(F19:G19)</f>
        <v>0</v>
      </c>
      <c r="I19" s="140">
        <f>+AD19+AY19+BT19</f>
        <v>0</v>
      </c>
      <c r="J19" s="91">
        <f>+AE19+AZ19+BU19</f>
        <v>0</v>
      </c>
      <c r="K19" s="142">
        <f>SUM(I19:J19)</f>
        <v>0</v>
      </c>
      <c r="L19" s="140">
        <f>+AG19+BB19+BW19</f>
        <v>0</v>
      </c>
      <c r="M19" s="91">
        <f>+AH19+BC19+BX19</f>
        <v>0</v>
      </c>
      <c r="N19" s="142">
        <f>SUM(L19:M19)</f>
        <v>0</v>
      </c>
      <c r="O19" s="140">
        <f>+AJ19+BE19+BZ19</f>
        <v>0</v>
      </c>
      <c r="P19" s="91">
        <f>+AK19+BF19+CA19</f>
        <v>0</v>
      </c>
      <c r="Q19" s="142">
        <f>SUM(O19:P19)</f>
        <v>0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0</v>
      </c>
      <c r="V19" s="91">
        <f>+AQ19+BL19+CG19</f>
        <v>0</v>
      </c>
      <c r="W19" s="129">
        <f>SUM(U19:V19)</f>
        <v>0</v>
      </c>
      <c r="X19" s="200"/>
      <c r="Y19" s="86"/>
      <c r="Z19" s="176">
        <f>SUM(X19:Y19)</f>
        <v>0</v>
      </c>
      <c r="AA19" s="161"/>
      <c r="AB19" s="86"/>
      <c r="AC19" s="176">
        <f>SUM(AA19:AB19)</f>
        <v>0</v>
      </c>
      <c r="AD19" s="140">
        <f>+X19+AA19</f>
        <v>0</v>
      </c>
      <c r="AE19" s="91">
        <f>+Y19+AB19</f>
        <v>0</v>
      </c>
      <c r="AF19" s="162">
        <f>SUM(AD19:AE19)</f>
        <v>0</v>
      </c>
      <c r="AG19" s="161"/>
      <c r="AH19" s="86"/>
      <c r="AI19" s="176">
        <f>SUM(AG19:AH19)</f>
        <v>0</v>
      </c>
      <c r="AJ19" s="161"/>
      <c r="AK19" s="86"/>
      <c r="AL19" s="176">
        <f>SUM(AJ19:AK19)</f>
        <v>0</v>
      </c>
      <c r="AM19" s="161"/>
      <c r="AN19" s="86"/>
      <c r="AO19" s="176">
        <f>SUM(AM19:AN19)</f>
        <v>0</v>
      </c>
      <c r="AP19" s="140">
        <f>+AG19+AJ19-AM19</f>
        <v>0</v>
      </c>
      <c r="AQ19" s="91">
        <f>+AH19+AK19-AN19</f>
        <v>0</v>
      </c>
      <c r="AR19" s="201">
        <f>SUM(AP19:AQ19)</f>
        <v>0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71"/>
      <c r="B20" s="118" t="s">
        <v>46</v>
      </c>
      <c r="C20" s="194">
        <f t="shared" ref="C20:AH20" si="9">C21+C22</f>
        <v>0</v>
      </c>
      <c r="D20" s="135">
        <f t="shared" si="9"/>
        <v>0</v>
      </c>
      <c r="E20" s="136">
        <f t="shared" si="9"/>
        <v>0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0</v>
      </c>
      <c r="J20" s="135">
        <f t="shared" si="9"/>
        <v>0</v>
      </c>
      <c r="K20" s="137">
        <f t="shared" si="9"/>
        <v>0</v>
      </c>
      <c r="L20" s="134">
        <f t="shared" si="9"/>
        <v>0</v>
      </c>
      <c r="M20" s="135">
        <f t="shared" si="9"/>
        <v>0</v>
      </c>
      <c r="N20" s="137">
        <f t="shared" si="9"/>
        <v>0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0</v>
      </c>
      <c r="V20" s="135">
        <f t="shared" si="9"/>
        <v>0</v>
      </c>
      <c r="W20" s="195">
        <f t="shared" si="9"/>
        <v>0</v>
      </c>
      <c r="X20" s="203">
        <f t="shared" si="9"/>
        <v>0</v>
      </c>
      <c r="Y20" s="165">
        <f t="shared" si="9"/>
        <v>0</v>
      </c>
      <c r="Z20" s="177">
        <f t="shared" si="9"/>
        <v>0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0</v>
      </c>
      <c r="AE20" s="166">
        <f t="shared" si="9"/>
        <v>0</v>
      </c>
      <c r="AF20" s="167">
        <f t="shared" si="9"/>
        <v>0</v>
      </c>
      <c r="AG20" s="164">
        <f t="shared" si="9"/>
        <v>0</v>
      </c>
      <c r="AH20" s="165">
        <f t="shared" si="9"/>
        <v>0</v>
      </c>
      <c r="AI20" s="177">
        <f t="shared" ref="AI20:BN20" si="10">AI21+AI22</f>
        <v>0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0</v>
      </c>
      <c r="AQ20" s="166">
        <f t="shared" si="10"/>
        <v>0</v>
      </c>
      <c r="AR20" s="204">
        <f t="shared" si="10"/>
        <v>0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71"/>
      <c r="B21" s="114" t="s">
        <v>6</v>
      </c>
      <c r="C21" s="126"/>
      <c r="D21" s="90">
        <f>+Y21+AT21+BO21</f>
        <v>0</v>
      </c>
      <c r="E21" s="105">
        <f>SUM(C21:D21)</f>
        <v>0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0</v>
      </c>
      <c r="K21" s="139">
        <f>SUM(I21:J21)</f>
        <v>0</v>
      </c>
      <c r="L21" s="138"/>
      <c r="M21" s="90">
        <f>+AH21+BC21+BX21</f>
        <v>0</v>
      </c>
      <c r="N21" s="139">
        <f>SUM(L21:M21)</f>
        <v>0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0</v>
      </c>
      <c r="W21" s="127">
        <f>SUM(U21:V21)</f>
        <v>0</v>
      </c>
      <c r="X21" s="198"/>
      <c r="Y21" s="79"/>
      <c r="Z21" s="175">
        <f>SUM(X21:Y21)</f>
        <v>0</v>
      </c>
      <c r="AA21" s="159"/>
      <c r="AB21" s="79"/>
      <c r="AC21" s="175">
        <f>SUM(AA21:AB21)</f>
        <v>0</v>
      </c>
      <c r="AD21" s="184"/>
      <c r="AE21" s="90">
        <f>+Y21+AB21</f>
        <v>0</v>
      </c>
      <c r="AF21" s="160">
        <f>SUM(AD21:AE21)</f>
        <v>0</v>
      </c>
      <c r="AG21" s="159"/>
      <c r="AH21" s="79"/>
      <c r="AI21" s="175">
        <f>SUM(AG21:AH21)</f>
        <v>0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0</v>
      </c>
      <c r="AR21" s="199">
        <f>SUM(AP21:AQ21)</f>
        <v>0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71"/>
      <c r="B22" s="117" t="s">
        <v>7</v>
      </c>
      <c r="C22" s="141">
        <f>+X22+AS22+BN22</f>
        <v>0</v>
      </c>
      <c r="D22" s="91">
        <f>+Y22+AT22+BO22</f>
        <v>0</v>
      </c>
      <c r="E22" s="107">
        <f>SUM(C22:D22)</f>
        <v>0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0</v>
      </c>
      <c r="J22" s="91">
        <f>+AE22+AZ22+BU22</f>
        <v>0</v>
      </c>
      <c r="K22" s="142">
        <f>SUM(I22:J22)</f>
        <v>0</v>
      </c>
      <c r="L22" s="140">
        <f>+AG22+BB22+BW22</f>
        <v>0</v>
      </c>
      <c r="M22" s="91">
        <f>+AH22+BC22+BX22</f>
        <v>0</v>
      </c>
      <c r="N22" s="142">
        <f>SUM(L22:M22)</f>
        <v>0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0</v>
      </c>
      <c r="V22" s="91">
        <f>+AQ22+BL22+CG22</f>
        <v>0</v>
      </c>
      <c r="W22" s="129">
        <f>SUM(U22:V22)</f>
        <v>0</v>
      </c>
      <c r="X22" s="200"/>
      <c r="Y22" s="86"/>
      <c r="Z22" s="176">
        <f>SUM(X22:Y22)</f>
        <v>0</v>
      </c>
      <c r="AA22" s="161"/>
      <c r="AB22" s="86"/>
      <c r="AC22" s="176">
        <f>SUM(AA22:AB22)</f>
        <v>0</v>
      </c>
      <c r="AD22" s="140">
        <f>+X22+AA22</f>
        <v>0</v>
      </c>
      <c r="AE22" s="91">
        <f>+Y22+AB22</f>
        <v>0</v>
      </c>
      <c r="AF22" s="162">
        <f>SUM(AD22:AE22)</f>
        <v>0</v>
      </c>
      <c r="AG22" s="161"/>
      <c r="AH22" s="86"/>
      <c r="AI22" s="176">
        <f>SUM(AG22:AH22)</f>
        <v>0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0</v>
      </c>
      <c r="AQ22" s="91">
        <f>+AH22+AK22-AN22</f>
        <v>0</v>
      </c>
      <c r="AR22" s="201">
        <f>SUM(AP22:AQ22)</f>
        <v>0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71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71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71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71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71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71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71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71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71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66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67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68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66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67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68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71">
        <v>6</v>
      </c>
      <c r="B38" s="120" t="s">
        <v>11</v>
      </c>
      <c r="C38" s="192">
        <f>SUM(C39:C40)</f>
        <v>0</v>
      </c>
      <c r="D38" s="144">
        <f>SUM(D39:D40)</f>
        <v>0</v>
      </c>
      <c r="E38" s="145">
        <f t="shared" si="24"/>
        <v>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0</v>
      </c>
      <c r="J38" s="144">
        <f>SUM(J39:J40)</f>
        <v>0</v>
      </c>
      <c r="K38" s="146">
        <f t="shared" si="26"/>
        <v>0</v>
      </c>
      <c r="L38" s="143">
        <f>SUM(L39:L40)</f>
        <v>0</v>
      </c>
      <c r="M38" s="144">
        <f>SUM(M39:M40)</f>
        <v>0</v>
      </c>
      <c r="N38" s="146">
        <f t="shared" si="27"/>
        <v>0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0</v>
      </c>
      <c r="V38" s="144">
        <f>SUM(V39:V40)</f>
        <v>0</v>
      </c>
      <c r="W38" s="193">
        <f t="shared" si="30"/>
        <v>0</v>
      </c>
      <c r="X38" s="196">
        <f>SUM(X39:X40)</f>
        <v>0</v>
      </c>
      <c r="Y38" s="156">
        <f>SUM(Y39:Y40)</f>
        <v>0</v>
      </c>
      <c r="Z38" s="174">
        <f t="shared" si="31"/>
        <v>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0</v>
      </c>
      <c r="AE38" s="157">
        <f>SUM(AE39:AE40)</f>
        <v>0</v>
      </c>
      <c r="AF38" s="158">
        <f t="shared" si="33"/>
        <v>0</v>
      </c>
      <c r="AG38" s="155">
        <f>SUM(AG39:AG40)</f>
        <v>0</v>
      </c>
      <c r="AH38" s="156">
        <f>SUM(AH39:AH40)</f>
        <v>0</v>
      </c>
      <c r="AI38" s="174">
        <f t="shared" si="34"/>
        <v>0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0</v>
      </c>
      <c r="AQ38" s="157">
        <f>SUM(AQ39:AQ40)</f>
        <v>0</v>
      </c>
      <c r="AR38" s="197">
        <f t="shared" si="37"/>
        <v>0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71"/>
      <c r="B39" s="121" t="s">
        <v>10</v>
      </c>
      <c r="C39" s="126"/>
      <c r="D39" s="90">
        <f>+Y39+AT39+BO39</f>
        <v>0</v>
      </c>
      <c r="E39" s="105">
        <f t="shared" si="24"/>
        <v>0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0</v>
      </c>
      <c r="K39" s="139">
        <f t="shared" si="26"/>
        <v>0</v>
      </c>
      <c r="L39" s="138"/>
      <c r="M39" s="90">
        <f>+AH39+BC39+BX39</f>
        <v>0</v>
      </c>
      <c r="N39" s="139">
        <f t="shared" si="27"/>
        <v>0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0</v>
      </c>
      <c r="W39" s="127">
        <f t="shared" si="30"/>
        <v>0</v>
      </c>
      <c r="X39" s="198"/>
      <c r="Y39" s="79"/>
      <c r="Z39" s="175">
        <f t="shared" si="31"/>
        <v>0</v>
      </c>
      <c r="AA39" s="159"/>
      <c r="AB39" s="79"/>
      <c r="AC39" s="175">
        <f t="shared" si="32"/>
        <v>0</v>
      </c>
      <c r="AD39" s="184"/>
      <c r="AE39" s="90">
        <f>+Y39+AB39</f>
        <v>0</v>
      </c>
      <c r="AF39" s="160">
        <f t="shared" si="33"/>
        <v>0</v>
      </c>
      <c r="AG39" s="159"/>
      <c r="AH39" s="79"/>
      <c r="AI39" s="175">
        <f t="shared" si="34"/>
        <v>0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0</v>
      </c>
      <c r="AR39" s="199">
        <f t="shared" si="37"/>
        <v>0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71"/>
      <c r="B40" s="121" t="s">
        <v>9</v>
      </c>
      <c r="C40" s="141">
        <f>+X40+AS40+BN40</f>
        <v>0</v>
      </c>
      <c r="D40" s="91">
        <f>+Y40+AT40+BO40</f>
        <v>0</v>
      </c>
      <c r="E40" s="107">
        <f t="shared" si="24"/>
        <v>0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0</v>
      </c>
      <c r="J40" s="91">
        <f>+AE40+AZ40+BU40</f>
        <v>0</v>
      </c>
      <c r="K40" s="142">
        <f t="shared" si="26"/>
        <v>0</v>
      </c>
      <c r="L40" s="140">
        <f>+AG40+BB40+BW40</f>
        <v>0</v>
      </c>
      <c r="M40" s="91">
        <f>+AH40+BC40+BX40</f>
        <v>0</v>
      </c>
      <c r="N40" s="142">
        <f t="shared" si="27"/>
        <v>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0</v>
      </c>
      <c r="V40" s="91">
        <f>+AQ40+BL40+CG40</f>
        <v>0</v>
      </c>
      <c r="W40" s="129">
        <f t="shared" si="30"/>
        <v>0</v>
      </c>
      <c r="X40" s="200"/>
      <c r="Y40" s="86"/>
      <c r="Z40" s="176">
        <f t="shared" si="31"/>
        <v>0</v>
      </c>
      <c r="AA40" s="161"/>
      <c r="AB40" s="86"/>
      <c r="AC40" s="176">
        <f t="shared" si="32"/>
        <v>0</v>
      </c>
      <c r="AD40" s="140">
        <f>+X40+AA40</f>
        <v>0</v>
      </c>
      <c r="AE40" s="91">
        <f>+Y40+AB40</f>
        <v>0</v>
      </c>
      <c r="AF40" s="162">
        <f t="shared" si="33"/>
        <v>0</v>
      </c>
      <c r="AG40" s="161"/>
      <c r="AH40" s="86"/>
      <c r="AI40" s="176">
        <f t="shared" si="34"/>
        <v>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0</v>
      </c>
      <c r="AQ40" s="91">
        <f>+AH40+AK40-AN40</f>
        <v>0</v>
      </c>
      <c r="AR40" s="201">
        <f t="shared" si="37"/>
        <v>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66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67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67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67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67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67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67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67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67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67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67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67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68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0</v>
      </c>
      <c r="D54" s="110">
        <f t="shared" si="68"/>
        <v>0</v>
      </c>
      <c r="E54" s="111">
        <f t="shared" si="68"/>
        <v>0</v>
      </c>
      <c r="F54" s="151">
        <f t="shared" si="68"/>
        <v>0</v>
      </c>
      <c r="G54" s="110">
        <f t="shared" si="68"/>
        <v>0</v>
      </c>
      <c r="H54" s="152">
        <f t="shared" si="68"/>
        <v>0</v>
      </c>
      <c r="I54" s="151">
        <f t="shared" si="68"/>
        <v>0</v>
      </c>
      <c r="J54" s="110">
        <f t="shared" si="68"/>
        <v>0</v>
      </c>
      <c r="K54" s="152">
        <f t="shared" si="68"/>
        <v>0</v>
      </c>
      <c r="L54" s="153">
        <f t="shared" si="68"/>
        <v>0</v>
      </c>
      <c r="M54" s="112">
        <f t="shared" si="68"/>
        <v>0</v>
      </c>
      <c r="N54" s="154">
        <f t="shared" si="68"/>
        <v>0</v>
      </c>
      <c r="O54" s="151">
        <f t="shared" si="68"/>
        <v>0</v>
      </c>
      <c r="P54" s="110">
        <f t="shared" si="68"/>
        <v>0</v>
      </c>
      <c r="Q54" s="152">
        <f t="shared" si="68"/>
        <v>0</v>
      </c>
      <c r="R54" s="151">
        <f t="shared" si="68"/>
        <v>0</v>
      </c>
      <c r="S54" s="110">
        <f t="shared" si="68"/>
        <v>0</v>
      </c>
      <c r="T54" s="152">
        <f t="shared" si="68"/>
        <v>0</v>
      </c>
      <c r="U54" s="151">
        <f t="shared" si="68"/>
        <v>0</v>
      </c>
      <c r="V54" s="110">
        <f t="shared" si="68"/>
        <v>0</v>
      </c>
      <c r="W54" s="132">
        <f t="shared" si="68"/>
        <v>0</v>
      </c>
      <c r="X54" s="209">
        <f t="shared" si="68"/>
        <v>0</v>
      </c>
      <c r="Y54" s="170">
        <f t="shared" si="68"/>
        <v>0</v>
      </c>
      <c r="Z54" s="182">
        <f t="shared" si="68"/>
        <v>0</v>
      </c>
      <c r="AA54" s="169">
        <f t="shared" si="68"/>
        <v>0</v>
      </c>
      <c r="AB54" s="170">
        <f t="shared" si="68"/>
        <v>0</v>
      </c>
      <c r="AC54" s="182">
        <f t="shared" si="68"/>
        <v>0</v>
      </c>
      <c r="AD54" s="191">
        <f t="shared" si="68"/>
        <v>0</v>
      </c>
      <c r="AE54" s="171">
        <f t="shared" si="68"/>
        <v>0</v>
      </c>
      <c r="AF54" s="172">
        <f t="shared" si="68"/>
        <v>0</v>
      </c>
      <c r="AG54" s="169">
        <f t="shared" si="68"/>
        <v>0</v>
      </c>
      <c r="AH54" s="170">
        <f t="shared" si="68"/>
        <v>0</v>
      </c>
      <c r="AI54" s="182">
        <f t="shared" ref="AI54:BN54" si="69">AI9+AI13+AI16+AI32+AI35+AI38+AI41</f>
        <v>0</v>
      </c>
      <c r="AJ54" s="169">
        <f t="shared" si="69"/>
        <v>0</v>
      </c>
      <c r="AK54" s="170">
        <f t="shared" si="69"/>
        <v>0</v>
      </c>
      <c r="AL54" s="182">
        <f t="shared" si="69"/>
        <v>0</v>
      </c>
      <c r="AM54" s="169">
        <f t="shared" si="69"/>
        <v>0</v>
      </c>
      <c r="AN54" s="170">
        <f t="shared" si="69"/>
        <v>0</v>
      </c>
      <c r="AO54" s="182">
        <f t="shared" si="69"/>
        <v>0</v>
      </c>
      <c r="AP54" s="191">
        <f t="shared" si="69"/>
        <v>0</v>
      </c>
      <c r="AQ54" s="171">
        <f t="shared" si="69"/>
        <v>0</v>
      </c>
      <c r="AR54" s="210">
        <f t="shared" si="69"/>
        <v>0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0</v>
      </c>
      <c r="E55" s="105">
        <f>SUM(C55:D55)</f>
        <v>0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0</v>
      </c>
      <c r="K55" s="139">
        <f>SUM(I55:J55)</f>
        <v>0</v>
      </c>
      <c r="L55" s="138"/>
      <c r="M55" s="104">
        <f>M10+M36</f>
        <v>0</v>
      </c>
      <c r="N55" s="139">
        <f>SUM(L55:M55)</f>
        <v>0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0</v>
      </c>
      <c r="W55" s="127">
        <f>SUM(U55:V55)</f>
        <v>0</v>
      </c>
      <c r="X55" s="198"/>
      <c r="Y55" s="2">
        <f>Y10+Y36</f>
        <v>0</v>
      </c>
      <c r="Z55" s="175">
        <f>SUM(X55:Y55)</f>
        <v>0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0</v>
      </c>
      <c r="AF55" s="160">
        <f>SUM(AD55:AE55)</f>
        <v>0</v>
      </c>
      <c r="AG55" s="159"/>
      <c r="AH55" s="2">
        <f>AH10+AH36</f>
        <v>0</v>
      </c>
      <c r="AI55" s="175">
        <f>SUM(AG55:AH55)</f>
        <v>0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0</v>
      </c>
      <c r="AR55" s="199">
        <f>SUM(AP55:AQ55)</f>
        <v>0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0</v>
      </c>
      <c r="E56" s="105">
        <f>SUM(C56:D56)</f>
        <v>0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0</v>
      </c>
      <c r="K56" s="139">
        <f>SUM(I56:J56)</f>
        <v>0</v>
      </c>
      <c r="L56" s="138"/>
      <c r="M56" s="104">
        <f>M11+M14+M18+M21+M24+M27+M30+M33+M39+M43+M46+M49+M52</f>
        <v>0</v>
      </c>
      <c r="N56" s="139">
        <f>SUM(L56:M56)</f>
        <v>0</v>
      </c>
      <c r="O56" s="138"/>
      <c r="P56" s="104">
        <f>P11+P14+P18+P21+P24+P27+P30+P33+P39+P43+P46+P49+P52</f>
        <v>0</v>
      </c>
      <c r="Q56" s="139">
        <f>SUM(O56:P56)</f>
        <v>0</v>
      </c>
      <c r="R56" s="138"/>
      <c r="S56" s="104">
        <f>S11+S14+S18+S21+S24+S27+S30+S33+S39+S43+S46+S49+S52</f>
        <v>0</v>
      </c>
      <c r="T56" s="139">
        <f>SUM(R56:S56)</f>
        <v>0</v>
      </c>
      <c r="U56" s="138"/>
      <c r="V56" s="104">
        <f>V11+V14+V18+V21+V24+V27+V30+V33+V39+V43+V46+V49+V52</f>
        <v>0</v>
      </c>
      <c r="W56" s="127">
        <f>SUM(U56:V56)</f>
        <v>0</v>
      </c>
      <c r="X56" s="198"/>
      <c r="Y56" s="2">
        <f>Y11+Y14+Y18+Y21+Y24+Y27+Y30+Y33+Y39+Y43+Y46+Y49+Y52</f>
        <v>0</v>
      </c>
      <c r="Z56" s="175">
        <f>SUM(X56:Y56)</f>
        <v>0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0</v>
      </c>
      <c r="AF56" s="160">
        <f>SUM(AD56:AE56)</f>
        <v>0</v>
      </c>
      <c r="AG56" s="159"/>
      <c r="AH56" s="2">
        <f>AH11+AH14+AH18+AH21+AH24+AH27+AH30+AH33+AH39+AH43+AH46+AH49+AH52</f>
        <v>0</v>
      </c>
      <c r="AI56" s="175">
        <f>SUM(AG56:AH56)</f>
        <v>0</v>
      </c>
      <c r="AJ56" s="159"/>
      <c r="AK56" s="2">
        <f>AK11+AK14+AK18+AK21+AK24+AK27+AK30+AK33+AK39+AK43+AK46+AK49+AK52</f>
        <v>0</v>
      </c>
      <c r="AL56" s="175">
        <f>SUM(AJ56:AK56)</f>
        <v>0</v>
      </c>
      <c r="AM56" s="159"/>
      <c r="AN56" s="2">
        <f>AN11+AN14+AN18+AN21+AN24+AN27+AN30+AN33+AN39+AN43+AN46+AN49+AN52</f>
        <v>0</v>
      </c>
      <c r="AO56" s="175">
        <f>SUM(AM56:AN56)</f>
        <v>0</v>
      </c>
      <c r="AP56" s="184"/>
      <c r="AQ56" s="90">
        <f>AQ11+AQ14+AQ18+AQ21+AQ24+AQ27+AQ30+AQ33+AQ39+AQ43+AQ46+AQ49+AQ52</f>
        <v>0</v>
      </c>
      <c r="AR56" s="199">
        <f>SUM(AP56:AQ56)</f>
        <v>0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0</v>
      </c>
      <c r="D57" s="106">
        <f>D12+D15+D19+D22+D25+D28+D31+D34+D37+D40+D44+D47+D50+D53</f>
        <v>0</v>
      </c>
      <c r="E57" s="107">
        <f>SUM(C57:D57)</f>
        <v>0</v>
      </c>
      <c r="F57" s="150">
        <f>F12+F15+F19+F22+F25+F28+F31+F34+F37+F40+F44+F47+F50+F53</f>
        <v>0</v>
      </c>
      <c r="G57" s="106">
        <f>G12+G15+G19+G22+G25+G28+G31+G34+G37+G40+G44+G47+G50+G53</f>
        <v>0</v>
      </c>
      <c r="H57" s="142">
        <f>SUM(F57:G57)</f>
        <v>0</v>
      </c>
      <c r="I57" s="150">
        <f>I12+I15+I19+I22+I25+I28+I31+I34+I37+I40+I44+I47+I50+I53</f>
        <v>0</v>
      </c>
      <c r="J57" s="106">
        <f>J12+J15+J19+J22+J25+J28+J31+J34+J37+J40+J44+J47+J50+J53</f>
        <v>0</v>
      </c>
      <c r="K57" s="142">
        <f>SUM(I57:J57)</f>
        <v>0</v>
      </c>
      <c r="L57" s="150">
        <f>L12+L15+L19+L22+L25+L28+L31+L34+L37+L40+L44+L47+L50+L53</f>
        <v>0</v>
      </c>
      <c r="M57" s="106">
        <f>M12+M15+M19+M22+M25+M28+M31+M34+M37+M40+M44+M47+M50+M53</f>
        <v>0</v>
      </c>
      <c r="N57" s="142">
        <f>SUM(L57:M57)</f>
        <v>0</v>
      </c>
      <c r="O57" s="150">
        <f>O12+O15+O19+O22+O25+O28+O31+O34+O37+O40+O44+O47+O50+O53</f>
        <v>0</v>
      </c>
      <c r="P57" s="106">
        <f>P12+P15+P19+P22+P25+P28+P31+P34+P37+P40+P44+P47+P50+P53</f>
        <v>0</v>
      </c>
      <c r="Q57" s="142">
        <f>SUM(O57:P57)</f>
        <v>0</v>
      </c>
      <c r="R57" s="150">
        <f>R12+R15+R19+R22+R25+R28+R31+R34+R37+R40+R44+R47+R50+R53</f>
        <v>0</v>
      </c>
      <c r="S57" s="106">
        <f>S12+S15+S19+S22+S25+S28+S31+S34+S37+S40+S44+S47+S50+S53</f>
        <v>0</v>
      </c>
      <c r="T57" s="142">
        <f>SUM(R57:S57)</f>
        <v>0</v>
      </c>
      <c r="U57" s="150">
        <f>U12+U15+U19+U22+U25+U28+U31+U34+U37+U40+U44+U47+U50+U53</f>
        <v>0</v>
      </c>
      <c r="V57" s="106">
        <f>V12+V15+V19+V22+V25+V28+V31+V34+V37+V40+V44+V47+V50+V53</f>
        <v>0</v>
      </c>
      <c r="W57" s="129">
        <f>SUM(U57:V57)</f>
        <v>0</v>
      </c>
      <c r="X57" s="211">
        <f>X12+X15+X19+X22+X25+X28+X31+X34+X37+X40+X44+X47+X50+X53</f>
        <v>0</v>
      </c>
      <c r="Y57" s="36">
        <f>Y12+Y15+Y19+Y22+Y25+Y28+Y31+Y34+Y37+Y40+Y44+Y47+Y50+Y53</f>
        <v>0</v>
      </c>
      <c r="Z57" s="176">
        <f>SUM(X57:Y57)</f>
        <v>0</v>
      </c>
      <c r="AA57" s="173">
        <f>AA12+AA15+AA19+AA22+AA25+AA28+AA31+AA34+AA37+AA40+AA44+AA47+AA50+AA53</f>
        <v>0</v>
      </c>
      <c r="AB57" s="36">
        <f>AB12+AB15+AB19+AB22+AB25+AB28+AB31+AB34+AB37+AB40+AB44+AB47+AB50+AB53</f>
        <v>0</v>
      </c>
      <c r="AC57" s="176">
        <f>SUM(AA57:AB57)</f>
        <v>0</v>
      </c>
      <c r="AD57" s="140">
        <f>AD12+AD15+AD19+AD22+AD25+AD28+AD31+AD34+AD37+AD40+AD44+AD47+AD50+AD53</f>
        <v>0</v>
      </c>
      <c r="AE57" s="91">
        <f>AE12+AE15+AE19+AE22+AE25+AE28+AE31+AE34+AE37+AE40+AE44+AE47+AE50+AE53</f>
        <v>0</v>
      </c>
      <c r="AF57" s="162">
        <f>SUM(AD57:AE57)</f>
        <v>0</v>
      </c>
      <c r="AG57" s="173">
        <f>AG12+AG15+AG19+AG22+AG25+AG28+AG31+AG34+AG37+AG40+AG44+AG47+AG50+AG53</f>
        <v>0</v>
      </c>
      <c r="AH57" s="36">
        <f>AH12+AH15+AH19+AH22+AH25+AH28+AH31+AH34+AH37+AH40+AH44+AH47+AH50+AH53</f>
        <v>0</v>
      </c>
      <c r="AI57" s="176">
        <f>SUM(AG57:AH57)</f>
        <v>0</v>
      </c>
      <c r="AJ57" s="173">
        <f>AJ12+AJ15+AJ19+AJ22+AJ25+AJ28+AJ31+AJ34+AJ37+AJ40+AJ44+AJ47+AJ50+AJ53</f>
        <v>0</v>
      </c>
      <c r="AK57" s="36">
        <f>AK12+AK15+AK19+AK22+AK25+AK28+AK31+AK34+AK37+AK40+AK44+AK47+AK50+AK53</f>
        <v>0</v>
      </c>
      <c r="AL57" s="176">
        <f>SUM(AJ57:AK57)</f>
        <v>0</v>
      </c>
      <c r="AM57" s="173">
        <f>AM12+AM15+AM19+AM22+AM25+AM28+AM31+AM34+AM37+AM40+AM44+AM47+AM50+AM53</f>
        <v>0</v>
      </c>
      <c r="AN57" s="36">
        <f>AN12+AN15+AN19+AN22+AN25+AN28+AN31+AN34+AN37+AN40+AN44+AN47+AN50+AN53</f>
        <v>0</v>
      </c>
      <c r="AO57" s="176">
        <f>SUM(AM57:AN57)</f>
        <v>0</v>
      </c>
      <c r="AP57" s="140">
        <f>AP12+AP15+AP19+AP22+AP25+AP28+AP31+AP34+AP37+AP40+AP44+AP47+AP50+AP53</f>
        <v>0</v>
      </c>
      <c r="AQ57" s="91">
        <f>AQ12+AQ15+AQ19+AQ22+AQ25+AQ28+AQ31+AQ34+AQ37+AQ40+AQ44+AQ47+AQ50+AQ53</f>
        <v>0</v>
      </c>
      <c r="AR57" s="201">
        <f>SUM(AP57:AQ57)</f>
        <v>0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view="pageBreakPreview" zoomScale="85" zoomScaleNormal="85" zoomScaleSheetLayoutView="85" workbookViewId="0">
      <selection activeCell="D3" sqref="D3:P3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65" t="s">
        <v>75</v>
      </c>
      <c r="B2" s="365"/>
      <c r="C2" s="379">
        <f>+'Т1 - број запослених'!C2:L2</f>
        <v>0</v>
      </c>
      <c r="D2" s="379"/>
      <c r="E2" s="379"/>
      <c r="F2" s="379"/>
      <c r="G2" s="379"/>
      <c r="H2" s="379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2" t="s">
        <v>167</v>
      </c>
      <c r="E3" s="382"/>
      <c r="F3" s="382"/>
      <c r="G3" s="382"/>
      <c r="H3" s="382"/>
      <c r="I3" s="383"/>
      <c r="J3" s="383"/>
      <c r="K3" s="383"/>
      <c r="L3" s="383"/>
      <c r="M3" s="382"/>
      <c r="N3" s="382"/>
      <c r="O3" s="382"/>
      <c r="P3" s="382"/>
    </row>
    <row r="4" spans="1:21" ht="55.5" customHeight="1" x14ac:dyDescent="0.3">
      <c r="B4" s="223" t="s">
        <v>13</v>
      </c>
      <c r="C4" s="380" t="s">
        <v>128</v>
      </c>
      <c r="D4" s="381"/>
      <c r="E4" s="381"/>
      <c r="F4" s="381"/>
      <c r="G4" s="381"/>
      <c r="H4" s="381"/>
      <c r="I4" s="385" t="s">
        <v>129</v>
      </c>
      <c r="J4" s="381"/>
      <c r="K4" s="386"/>
      <c r="L4" s="268"/>
      <c r="M4" s="381" t="s">
        <v>130</v>
      </c>
      <c r="N4" s="381"/>
      <c r="O4" s="381"/>
      <c r="P4" s="381"/>
      <c r="Q4" s="381"/>
      <c r="R4" s="384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132</v>
      </c>
      <c r="N5" s="102" t="s">
        <v>88</v>
      </c>
      <c r="O5" s="213" t="s">
        <v>131</v>
      </c>
      <c r="P5" s="102" t="s">
        <v>89</v>
      </c>
      <c r="Q5" s="213" t="s">
        <v>133</v>
      </c>
      <c r="R5" s="102" t="s">
        <v>90</v>
      </c>
    </row>
    <row r="6" spans="1:21" x14ac:dyDescent="0.25">
      <c r="A6" s="355">
        <v>1</v>
      </c>
      <c r="B6" s="323">
        <v>2</v>
      </c>
      <c r="C6" s="323">
        <v>3</v>
      </c>
      <c r="D6" s="323">
        <v>4</v>
      </c>
      <c r="E6" s="323">
        <v>5</v>
      </c>
      <c r="F6" s="323">
        <v>6</v>
      </c>
      <c r="G6" s="347">
        <v>7</v>
      </c>
      <c r="H6" s="356">
        <v>8</v>
      </c>
      <c r="I6" s="387">
        <v>9</v>
      </c>
      <c r="J6" s="323">
        <v>10</v>
      </c>
      <c r="K6" s="389">
        <v>11</v>
      </c>
      <c r="L6" s="316"/>
      <c r="M6" s="377">
        <v>12</v>
      </c>
      <c r="N6" s="323">
        <v>13</v>
      </c>
      <c r="O6" s="347">
        <v>14</v>
      </c>
      <c r="P6" s="323">
        <v>15</v>
      </c>
      <c r="Q6" s="347">
        <v>16</v>
      </c>
      <c r="R6" s="323">
        <v>17</v>
      </c>
    </row>
    <row r="7" spans="1:21" x14ac:dyDescent="0.25">
      <c r="A7" s="355"/>
      <c r="B7" s="324"/>
      <c r="C7" s="324"/>
      <c r="D7" s="324"/>
      <c r="E7" s="324"/>
      <c r="F7" s="324"/>
      <c r="G7" s="375"/>
      <c r="H7" s="357"/>
      <c r="I7" s="388"/>
      <c r="J7" s="324"/>
      <c r="K7" s="390"/>
      <c r="L7" s="317"/>
      <c r="M7" s="378"/>
      <c r="N7" s="324"/>
      <c r="O7" s="375"/>
      <c r="P7" s="324"/>
      <c r="Q7" s="375"/>
      <c r="R7" s="324"/>
    </row>
    <row r="8" spans="1:21" ht="29.25" x14ac:dyDescent="0.25">
      <c r="A8" s="371">
        <v>1</v>
      </c>
      <c r="B8" s="33" t="s">
        <v>105</v>
      </c>
      <c r="C8" s="235">
        <f>SUM(C9:C11)</f>
        <v>0</v>
      </c>
      <c r="D8" s="229"/>
      <c r="E8" s="236">
        <f>SUM(E9:E11)</f>
        <v>0</v>
      </c>
      <c r="F8" s="229"/>
      <c r="G8" s="236">
        <f>SUM(G9:G11)</f>
        <v>0</v>
      </c>
      <c r="H8" s="275"/>
      <c r="I8" s="294"/>
      <c r="J8" s="229"/>
      <c r="K8" s="295"/>
      <c r="L8" s="318">
        <f>I8*1.07*12</f>
        <v>0</v>
      </c>
      <c r="M8" s="286">
        <f>SUM(M9:M11)</f>
        <v>0</v>
      </c>
      <c r="N8" s="229"/>
      <c r="O8" s="235">
        <f>SUM(O9:O11)</f>
        <v>0</v>
      </c>
      <c r="P8" s="229"/>
      <c r="Q8" s="235">
        <f>SUM(Q9:Q11)</f>
        <v>0</v>
      </c>
      <c r="R8" s="229"/>
    </row>
    <row r="9" spans="1:21" x14ac:dyDescent="0.25">
      <c r="A9" s="371"/>
      <c r="B9" s="34" t="s">
        <v>5</v>
      </c>
      <c r="C9" s="215">
        <f>+'Т1 - број запослених'!AF10</f>
        <v>0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0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71"/>
      <c r="B10" s="34" t="s">
        <v>6</v>
      </c>
      <c r="C10" s="215">
        <f>+'Т1 - број запослених'!AF11</f>
        <v>0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0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71"/>
      <c r="B11" s="34" t="s">
        <v>7</v>
      </c>
      <c r="C11" s="215">
        <f>+'Т1 - број запослених'!AF12</f>
        <v>0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0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71">
        <v>2</v>
      </c>
      <c r="B12" s="33" t="s">
        <v>8</v>
      </c>
      <c r="C12" s="214">
        <f>C13+C14</f>
        <v>0</v>
      </c>
      <c r="D12" s="89"/>
      <c r="E12" s="214">
        <f>E13+E14</f>
        <v>0</v>
      </c>
      <c r="F12" s="89"/>
      <c r="G12" s="214">
        <f>G14</f>
        <v>0</v>
      </c>
      <c r="H12" s="277"/>
      <c r="I12" s="297"/>
      <c r="J12" s="89"/>
      <c r="K12" s="298"/>
      <c r="L12" s="318">
        <f t="shared" si="0"/>
        <v>0</v>
      </c>
      <c r="M12" s="288">
        <f>M13+M14</f>
        <v>0</v>
      </c>
      <c r="N12" s="89"/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71"/>
      <c r="B13" s="34" t="s">
        <v>6</v>
      </c>
      <c r="C13" s="215">
        <f>+'Т1 - број запослених'!AF14</f>
        <v>0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0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71"/>
      <c r="B14" s="34" t="s">
        <v>7</v>
      </c>
      <c r="C14" s="215">
        <f>+'Т1 - број запослених'!AF15</f>
        <v>0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0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71">
        <v>3</v>
      </c>
      <c r="B15" s="8" t="s">
        <v>51</v>
      </c>
      <c r="C15" s="214">
        <f t="shared" ref="C15:J15" si="1">C16+C19+C22+C25+C28</f>
        <v>0</v>
      </c>
      <c r="D15" s="9">
        <f t="shared" si="1"/>
        <v>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0</v>
      </c>
      <c r="J15" s="9">
        <f t="shared" si="1"/>
        <v>0</v>
      </c>
      <c r="K15" s="300">
        <f>K16+K19+K22+K25+K28</f>
        <v>0</v>
      </c>
      <c r="L15" s="318">
        <f t="shared" si="0"/>
        <v>0</v>
      </c>
      <c r="M15" s="278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71"/>
      <c r="B16" s="81" t="s">
        <v>45</v>
      </c>
      <c r="C16" s="215">
        <f>C17+C18</f>
        <v>0</v>
      </c>
      <c r="D16" s="80"/>
      <c r="E16" s="215">
        <f>E17+E18</f>
        <v>0</v>
      </c>
      <c r="F16" s="80"/>
      <c r="G16" s="215">
        <f>G17+G18</f>
        <v>0</v>
      </c>
      <c r="H16" s="279"/>
      <c r="I16" s="301"/>
      <c r="J16" s="80"/>
      <c r="K16" s="302"/>
      <c r="L16" s="318">
        <f t="shared" si="0"/>
        <v>0</v>
      </c>
      <c r="M16" s="287">
        <f>M17+M18</f>
        <v>0</v>
      </c>
      <c r="N16" s="80"/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71"/>
      <c r="B17" s="34" t="s">
        <v>6</v>
      </c>
      <c r="C17" s="215">
        <f>+'Т1 - број запослених'!AF18</f>
        <v>0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0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71"/>
      <c r="B18" s="35" t="s">
        <v>7</v>
      </c>
      <c r="C18" s="215">
        <f>+'Т1 - број запослених'!AF19</f>
        <v>0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0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71"/>
      <c r="B19" s="87" t="s">
        <v>46</v>
      </c>
      <c r="C19" s="216">
        <f>C20+C21</f>
        <v>0</v>
      </c>
      <c r="D19" s="79"/>
      <c r="E19" s="216">
        <f>E20+E21</f>
        <v>0</v>
      </c>
      <c r="F19" s="79"/>
      <c r="G19" s="216">
        <f>G20+G21</f>
        <v>0</v>
      </c>
      <c r="H19" s="280"/>
      <c r="I19" s="303"/>
      <c r="J19" s="270"/>
      <c r="K19" s="304"/>
      <c r="L19" s="318">
        <f t="shared" si="0"/>
        <v>0</v>
      </c>
      <c r="M19" s="289">
        <f>M20+M21</f>
        <v>0</v>
      </c>
      <c r="N19" s="79"/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71"/>
      <c r="B20" s="34" t="s">
        <v>6</v>
      </c>
      <c r="C20" s="215">
        <f>+'Т1 - број запослених'!AF21</f>
        <v>0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0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71"/>
      <c r="B21" s="35" t="s">
        <v>7</v>
      </c>
      <c r="C21" s="215">
        <f>+'Т1 - број запослених'!AF22</f>
        <v>0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0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71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71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71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71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71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71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71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71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71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66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67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68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66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67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68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71">
        <v>6</v>
      </c>
      <c r="B37" s="38" t="s">
        <v>11</v>
      </c>
      <c r="C37" s="214">
        <f>SUM(C38:C39)</f>
        <v>0</v>
      </c>
      <c r="D37" s="79"/>
      <c r="E37" s="214">
        <f>SUM(E38:E39)</f>
        <v>0</v>
      </c>
      <c r="F37" s="79"/>
      <c r="G37" s="214">
        <f>SUM(G38:G39)</f>
        <v>0</v>
      </c>
      <c r="H37" s="280"/>
      <c r="I37" s="305"/>
      <c r="J37" s="79"/>
      <c r="K37" s="306"/>
      <c r="L37" s="318">
        <f t="shared" si="0"/>
        <v>0</v>
      </c>
      <c r="M37" s="288">
        <f>SUM(M38:M39)</f>
        <v>0</v>
      </c>
      <c r="N37" s="79"/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71"/>
      <c r="B38" s="12" t="s">
        <v>10</v>
      </c>
      <c r="C38" s="215">
        <f>+'Т1 - број запослених'!AF39</f>
        <v>0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0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71"/>
      <c r="B39" s="12" t="s">
        <v>9</v>
      </c>
      <c r="C39" s="215">
        <f>+'Т1 - број запослених'!AF40</f>
        <v>0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66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67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67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67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67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67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67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67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67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67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0</v>
      </c>
      <c r="D50" s="40">
        <f t="shared" si="4"/>
        <v>0</v>
      </c>
      <c r="E50" s="218">
        <f t="shared" si="4"/>
        <v>0</v>
      </c>
      <c r="F50" s="40">
        <f t="shared" si="4"/>
        <v>0</v>
      </c>
      <c r="G50" s="218">
        <f t="shared" si="4"/>
        <v>0</v>
      </c>
      <c r="H50" s="284">
        <f t="shared" si="4"/>
        <v>0</v>
      </c>
      <c r="I50" s="313">
        <f>I8+I12+I15+I31+I34+I37+I40</f>
        <v>0</v>
      </c>
      <c r="J50" s="40">
        <f t="shared" si="4"/>
        <v>0</v>
      </c>
      <c r="K50" s="314">
        <f t="shared" si="4"/>
        <v>0</v>
      </c>
      <c r="L50" s="318">
        <f t="shared" si="0"/>
        <v>0</v>
      </c>
      <c r="M50" s="291">
        <f t="shared" ref="M50:R50" si="5">M8+M12+M15+M31+M34+M37+M40</f>
        <v>0</v>
      </c>
      <c r="N50" s="40">
        <f t="shared" si="5"/>
        <v>0</v>
      </c>
      <c r="O50" s="218">
        <f t="shared" si="5"/>
        <v>0</v>
      </c>
      <c r="P50" s="40">
        <f t="shared" si="5"/>
        <v>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0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0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0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0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0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0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password="F25C" sheet="1" objects="1" scenarios="1"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65" t="s">
        <v>75</v>
      </c>
      <c r="B2" s="365"/>
      <c r="C2" s="392">
        <f>+'Т1 - број запослених'!C2:L2</f>
        <v>0</v>
      </c>
      <c r="D2" s="392"/>
      <c r="E2" s="392"/>
      <c r="F2" s="392"/>
      <c r="G2" s="7"/>
      <c r="H2" s="7"/>
    </row>
    <row r="4" spans="1:9" ht="43.5" customHeight="1" x14ac:dyDescent="0.25">
      <c r="B4" s="391" t="s">
        <v>134</v>
      </c>
      <c r="C4" s="391"/>
      <c r="D4" s="391"/>
      <c r="E4" s="391"/>
      <c r="F4" s="391"/>
      <c r="G4" s="391"/>
      <c r="H4" s="391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135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136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4" sqref="C4:H4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404" t="s">
        <v>75</v>
      </c>
      <c r="B2" s="404"/>
      <c r="C2" s="396">
        <f>+'Т1 - број запослених'!C2:L2</f>
        <v>0</v>
      </c>
      <c r="D2" s="396"/>
      <c r="E2" s="396"/>
      <c r="F2" s="396"/>
    </row>
    <row r="3" spans="1:15" x14ac:dyDescent="0.25">
      <c r="A3" s="7"/>
      <c r="B3" s="7"/>
    </row>
    <row r="4" spans="1:15" ht="15.75" x14ac:dyDescent="0.25">
      <c r="C4" s="365" t="s">
        <v>137</v>
      </c>
      <c r="D4" s="365"/>
      <c r="E4" s="365"/>
      <c r="F4" s="365"/>
      <c r="G4" s="365"/>
      <c r="H4" s="365"/>
      <c r="I4" s="13"/>
      <c r="J4" s="13"/>
    </row>
    <row r="6" spans="1:15" ht="19.5" customHeight="1" x14ac:dyDescent="0.3">
      <c r="B6" s="227" t="s">
        <v>111</v>
      </c>
      <c r="C6" s="408">
        <v>2022</v>
      </c>
      <c r="D6" s="408"/>
      <c r="E6" s="408"/>
      <c r="F6" s="408"/>
      <c r="G6" s="408"/>
      <c r="H6" s="408"/>
      <c r="I6" s="393">
        <v>2023</v>
      </c>
      <c r="J6" s="394"/>
      <c r="K6" s="394"/>
      <c r="L6" s="395"/>
    </row>
    <row r="7" spans="1:15" ht="37.5" customHeight="1" x14ac:dyDescent="0.25">
      <c r="A7" s="397" t="s">
        <v>2</v>
      </c>
      <c r="B7" s="405" t="s">
        <v>0</v>
      </c>
      <c r="C7" s="400" t="s">
        <v>113</v>
      </c>
      <c r="D7" s="401"/>
      <c r="E7" s="400" t="s">
        <v>138</v>
      </c>
      <c r="F7" s="401"/>
      <c r="G7" s="397" t="s">
        <v>139</v>
      </c>
      <c r="H7" s="397" t="s">
        <v>140</v>
      </c>
      <c r="I7" s="402" t="s">
        <v>141</v>
      </c>
      <c r="J7" s="403"/>
      <c r="K7" s="397" t="s">
        <v>142</v>
      </c>
      <c r="L7" s="397" t="s">
        <v>143</v>
      </c>
    </row>
    <row r="8" spans="1:15" ht="30" customHeight="1" x14ac:dyDescent="0.25">
      <c r="A8" s="398"/>
      <c r="B8" s="406"/>
      <c r="C8" s="397" t="s">
        <v>37</v>
      </c>
      <c r="D8" s="49" t="s">
        <v>61</v>
      </c>
      <c r="E8" s="397" t="s">
        <v>37</v>
      </c>
      <c r="F8" s="49" t="s">
        <v>61</v>
      </c>
      <c r="G8" s="398"/>
      <c r="H8" s="398"/>
      <c r="I8" s="397" t="s">
        <v>37</v>
      </c>
      <c r="J8" s="49" t="s">
        <v>61</v>
      </c>
      <c r="K8" s="398"/>
      <c r="L8" s="398"/>
    </row>
    <row r="9" spans="1:15" ht="56.25" customHeight="1" x14ac:dyDescent="0.25">
      <c r="A9" s="399"/>
      <c r="B9" s="407"/>
      <c r="C9" s="399"/>
      <c r="D9" s="77"/>
      <c r="E9" s="399"/>
      <c r="F9" s="77"/>
      <c r="G9" s="399"/>
      <c r="H9" s="399"/>
      <c r="I9" s="399"/>
      <c r="J9" s="77"/>
      <c r="K9" s="399"/>
      <c r="L9" s="399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 x14ac:dyDescent="0.25">
      <c r="A12" s="47">
        <v>2</v>
      </c>
      <c r="B12" s="33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5" ht="57.75" x14ac:dyDescent="0.25">
      <c r="A13" s="371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71"/>
      <c r="B14" s="78" t="s">
        <v>45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O14" s="15"/>
    </row>
    <row r="15" spans="1:15" x14ac:dyDescent="0.25">
      <c r="A15" s="371"/>
      <c r="B15" s="78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O15" s="15"/>
    </row>
    <row r="16" spans="1:15" x14ac:dyDescent="0.25">
      <c r="A16" s="371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71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71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71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71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71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71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71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0</v>
      </c>
      <c r="D27" s="226">
        <f t="shared" si="2"/>
        <v>0</v>
      </c>
      <c r="E27" s="226">
        <f t="shared" si="2"/>
        <v>0</v>
      </c>
      <c r="F27" s="226">
        <f t="shared" si="2"/>
        <v>0</v>
      </c>
      <c r="G27" s="226">
        <f t="shared" si="2"/>
        <v>0</v>
      </c>
      <c r="H27" s="226">
        <f t="shared" si="2"/>
        <v>0</v>
      </c>
      <c r="I27" s="226">
        <f t="shared" si="2"/>
        <v>0</v>
      </c>
      <c r="J27" s="226">
        <f t="shared" si="2"/>
        <v>0</v>
      </c>
      <c r="K27" s="226">
        <f t="shared" si="2"/>
        <v>0</v>
      </c>
      <c r="L27" s="226">
        <f t="shared" si="2"/>
        <v>0</v>
      </c>
    </row>
  </sheetData>
  <sheetProtection password="F25C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="80" zoomScaleNormal="60" zoomScaleSheetLayoutView="80" workbookViewId="0">
      <selection activeCell="C4" sqref="C4:AB4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140625" style="14" hidden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65" t="s">
        <v>75</v>
      </c>
      <c r="B2" s="365"/>
      <c r="C2" s="379">
        <f>+'Т1 - број запослених'!C2:L2</f>
        <v>0</v>
      </c>
      <c r="D2" s="379"/>
      <c r="E2" s="379"/>
      <c r="F2" s="379"/>
      <c r="G2" s="379"/>
      <c r="H2" s="379"/>
      <c r="I2" s="76"/>
      <c r="J2" s="76"/>
    </row>
    <row r="4" spans="1:28" ht="15.75" x14ac:dyDescent="0.25">
      <c r="C4" s="365" t="s">
        <v>144</v>
      </c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8" t="s">
        <v>2</v>
      </c>
      <c r="B7" s="418" t="s">
        <v>14</v>
      </c>
      <c r="C7" s="409" t="s">
        <v>15</v>
      </c>
      <c r="D7" s="409" t="s">
        <v>16</v>
      </c>
      <c r="E7" s="412" t="s">
        <v>35</v>
      </c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4"/>
      <c r="T7" s="409" t="s">
        <v>19</v>
      </c>
      <c r="U7" s="409" t="s">
        <v>21</v>
      </c>
      <c r="V7" s="409" t="s">
        <v>69</v>
      </c>
      <c r="W7" s="409" t="s">
        <v>115</v>
      </c>
      <c r="X7" s="409" t="s">
        <v>74</v>
      </c>
      <c r="Y7" s="409" t="s">
        <v>76</v>
      </c>
      <c r="Z7" s="409" t="s">
        <v>68</v>
      </c>
      <c r="AA7" s="409" t="s">
        <v>22</v>
      </c>
      <c r="AB7" s="409" t="s">
        <v>23</v>
      </c>
    </row>
    <row r="8" spans="1:28" ht="141" customHeight="1" x14ac:dyDescent="0.25">
      <c r="A8" s="419"/>
      <c r="B8" s="419"/>
      <c r="C8" s="410"/>
      <c r="D8" s="410"/>
      <c r="E8" s="412" t="s">
        <v>77</v>
      </c>
      <c r="F8" s="414"/>
      <c r="G8" s="412" t="s">
        <v>72</v>
      </c>
      <c r="H8" s="414"/>
      <c r="I8" s="412" t="s">
        <v>34</v>
      </c>
      <c r="J8" s="414"/>
      <c r="K8" s="412" t="s">
        <v>43</v>
      </c>
      <c r="L8" s="414"/>
      <c r="M8" s="412" t="s">
        <v>112</v>
      </c>
      <c r="N8" s="414"/>
      <c r="O8" s="412" t="s">
        <v>17</v>
      </c>
      <c r="P8" s="414"/>
      <c r="Q8" s="412" t="s">
        <v>107</v>
      </c>
      <c r="R8" s="414"/>
      <c r="S8" s="409" t="s">
        <v>18</v>
      </c>
      <c r="T8" s="410"/>
      <c r="U8" s="410"/>
      <c r="V8" s="410"/>
      <c r="W8" s="410"/>
      <c r="X8" s="410"/>
      <c r="Y8" s="410"/>
      <c r="Z8" s="410"/>
      <c r="AA8" s="410"/>
      <c r="AB8" s="410"/>
    </row>
    <row r="9" spans="1:28" ht="82.5" customHeight="1" x14ac:dyDescent="0.25">
      <c r="A9" s="420"/>
      <c r="B9" s="420"/>
      <c r="C9" s="411"/>
      <c r="D9" s="411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18" customHeight="1" x14ac:dyDescent="0.35">
      <c r="A10" s="17"/>
      <c r="B10" s="52" t="s">
        <v>62</v>
      </c>
      <c r="C10" s="63">
        <f>SUM(C11:C21)</f>
        <v>84.12</v>
      </c>
      <c r="D10" s="63">
        <f>SUM(D11:D21)</f>
        <v>0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84.12</v>
      </c>
      <c r="T10" s="59"/>
      <c r="U10" s="60"/>
      <c r="V10" s="64"/>
      <c r="W10" s="64"/>
      <c r="X10" s="64">
        <f t="shared" ref="X10:AB10" si="0">SUM(X11:X21)</f>
        <v>0</v>
      </c>
      <c r="Y10" s="64">
        <f t="shared" si="0"/>
        <v>0</v>
      </c>
      <c r="Z10" s="64">
        <f t="shared" si="0"/>
        <v>0</v>
      </c>
      <c r="AA10" s="64">
        <f t="shared" si="0"/>
        <v>0</v>
      </c>
      <c r="AB10" s="64">
        <f t="shared" si="0"/>
        <v>0</v>
      </c>
    </row>
    <row r="11" spans="1:28" x14ac:dyDescent="0.25">
      <c r="A11" s="17">
        <v>1</v>
      </c>
      <c r="B11" s="18" t="s">
        <v>24</v>
      </c>
      <c r="C11" s="68"/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0" t="s">
        <v>42</v>
      </c>
      <c r="N11" s="68"/>
      <c r="O11" s="70" t="s">
        <v>42</v>
      </c>
      <c r="P11" s="68"/>
      <c r="Q11" s="267" t="s">
        <v>42</v>
      </c>
      <c r="R11" s="68"/>
      <c r="S11" s="19">
        <f>C11+D11+F11+H11+J11+L11+N11+P11+R11</f>
        <v>0</v>
      </c>
      <c r="T11" s="68"/>
      <c r="U11" s="20">
        <f>S11*T11</f>
        <v>0</v>
      </c>
      <c r="V11" s="74"/>
      <c r="W11" s="74">
        <f>U11-1930</f>
        <v>-1930</v>
      </c>
      <c r="X11" s="74"/>
      <c r="Y11" s="74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6">
        <v>2</v>
      </c>
      <c r="B12" s="57" t="s">
        <v>65</v>
      </c>
      <c r="C12" s="69"/>
      <c r="D12" s="69"/>
      <c r="E12" s="71" t="s">
        <v>42</v>
      </c>
      <c r="F12" s="69"/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1">C12+D12+F12+H12+J12+L12+N12+P12+R12</f>
        <v>0</v>
      </c>
      <c r="T12" s="69"/>
      <c r="U12" s="20">
        <f>S12*T12</f>
        <v>0</v>
      </c>
      <c r="V12" s="75"/>
      <c r="W12" s="74">
        <f t="shared" ref="W12:W31" si="2">U12-1930</f>
        <v>-1930</v>
      </c>
      <c r="X12" s="75"/>
      <c r="Y12" s="75"/>
      <c r="Z12" s="20">
        <f t="shared" ref="Z12:Z21" si="3">U12*V12+X12+Y12</f>
        <v>0</v>
      </c>
      <c r="AA12" s="20">
        <f t="shared" ref="AA12:AA21" si="4">(W12/0.701)*V12</f>
        <v>0</v>
      </c>
      <c r="AB12" s="20">
        <f t="shared" ref="AB12:AB21" si="5">AA12+(AA12*16.15%)</f>
        <v>0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/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 t="s">
        <v>42</v>
      </c>
      <c r="L13" s="69"/>
      <c r="M13" s="71" t="s">
        <v>42</v>
      </c>
      <c r="N13" s="69"/>
      <c r="O13" s="71" t="s">
        <v>42</v>
      </c>
      <c r="P13" s="69"/>
      <c r="Q13" s="267" t="s">
        <v>42</v>
      </c>
      <c r="R13" s="69"/>
      <c r="S13" s="19">
        <f t="shared" si="1"/>
        <v>12.05</v>
      </c>
      <c r="T13" s="69"/>
      <c r="U13" s="20">
        <f t="shared" ref="U13:U31" si="6">S13*T13</f>
        <v>0</v>
      </c>
      <c r="V13" s="75"/>
      <c r="W13" s="74">
        <f t="shared" si="2"/>
        <v>-1930</v>
      </c>
      <c r="X13" s="75"/>
      <c r="Y13" s="75"/>
      <c r="Z13" s="20">
        <f t="shared" si="3"/>
        <v>0</v>
      </c>
      <c r="AA13" s="20">
        <f t="shared" si="4"/>
        <v>0</v>
      </c>
      <c r="AB13" s="20">
        <f t="shared" si="5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8"/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1"/>
        <v>10.77</v>
      </c>
      <c r="T14" s="68"/>
      <c r="U14" s="20">
        <f t="shared" si="6"/>
        <v>0</v>
      </c>
      <c r="V14" s="74"/>
      <c r="W14" s="74">
        <f t="shared" si="2"/>
        <v>-1930</v>
      </c>
      <c r="X14" s="74"/>
      <c r="Y14" s="74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/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1"/>
        <v>10.45</v>
      </c>
      <c r="T15" s="68"/>
      <c r="U15" s="20">
        <f t="shared" si="6"/>
        <v>0</v>
      </c>
      <c r="V15" s="74"/>
      <c r="W15" s="74">
        <f t="shared" si="2"/>
        <v>-1930</v>
      </c>
      <c r="X15" s="74"/>
      <c r="Y15" s="74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/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 t="s">
        <v>42</v>
      </c>
      <c r="L16" s="68"/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1"/>
        <v>9.91</v>
      </c>
      <c r="T16" s="68"/>
      <c r="U16" s="20">
        <f t="shared" si="6"/>
        <v>0</v>
      </c>
      <c r="V16" s="74"/>
      <c r="W16" s="74">
        <f t="shared" si="2"/>
        <v>-1930</v>
      </c>
      <c r="X16" s="74"/>
      <c r="Y16" s="74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/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1"/>
        <v>8.9499999999999993</v>
      </c>
      <c r="T17" s="68"/>
      <c r="U17" s="20">
        <f t="shared" si="6"/>
        <v>0</v>
      </c>
      <c r="V17" s="74"/>
      <c r="W17" s="74">
        <f t="shared" si="2"/>
        <v>-1930</v>
      </c>
      <c r="X17" s="74"/>
      <c r="Y17" s="74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/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1"/>
        <v>8.85</v>
      </c>
      <c r="T18" s="68"/>
      <c r="U18" s="20">
        <f t="shared" si="6"/>
        <v>0</v>
      </c>
      <c r="V18" s="74"/>
      <c r="W18" s="74">
        <f t="shared" si="2"/>
        <v>-1930</v>
      </c>
      <c r="X18" s="74"/>
      <c r="Y18" s="74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/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 t="s">
        <v>42</v>
      </c>
      <c r="L19" s="68"/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1"/>
        <v>8.74</v>
      </c>
      <c r="T19" s="68"/>
      <c r="U19" s="20">
        <f t="shared" si="6"/>
        <v>0</v>
      </c>
      <c r="V19" s="74"/>
      <c r="W19" s="74">
        <f t="shared" si="2"/>
        <v>-1930</v>
      </c>
      <c r="X19" s="74"/>
      <c r="Y19" s="74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/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1"/>
        <v>8</v>
      </c>
      <c r="T20" s="68"/>
      <c r="U20" s="20">
        <f t="shared" si="6"/>
        <v>0</v>
      </c>
      <c r="V20" s="74"/>
      <c r="W20" s="74">
        <f t="shared" si="2"/>
        <v>-1930</v>
      </c>
      <c r="X20" s="74"/>
      <c r="Y20" s="74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1"/>
        <v>6.4</v>
      </c>
      <c r="T21" s="68"/>
      <c r="U21" s="20">
        <f t="shared" si="6"/>
        <v>0</v>
      </c>
      <c r="V21" s="74"/>
      <c r="W21" s="74">
        <f t="shared" si="2"/>
        <v>-1930</v>
      </c>
      <c r="X21" s="74"/>
      <c r="Y21" s="74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0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84.12</v>
      </c>
      <c r="T22" s="59"/>
      <c r="U22" s="60">
        <f t="shared" si="6"/>
        <v>0</v>
      </c>
      <c r="V22" s="64">
        <f t="shared" ref="V22:AB22" si="7">SUM(V23:V31)</f>
        <v>0</v>
      </c>
      <c r="W22" s="74">
        <f t="shared" si="2"/>
        <v>-1930</v>
      </c>
      <c r="X22" s="64">
        <f t="shared" si="7"/>
        <v>0</v>
      </c>
      <c r="Y22" s="64">
        <f t="shared" si="7"/>
        <v>0</v>
      </c>
      <c r="Z22" s="64">
        <f t="shared" si="7"/>
        <v>0</v>
      </c>
      <c r="AA22" s="64">
        <f t="shared" si="7"/>
        <v>0</v>
      </c>
      <c r="AB22" s="64">
        <f t="shared" si="7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/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 t="s">
        <v>42</v>
      </c>
      <c r="L23" s="68"/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12.05</v>
      </c>
      <c r="T23" s="68"/>
      <c r="U23" s="20">
        <f t="shared" si="6"/>
        <v>0</v>
      </c>
      <c r="V23" s="74"/>
      <c r="W23" s="74">
        <f t="shared" si="2"/>
        <v>-1930</v>
      </c>
      <c r="X23" s="74"/>
      <c r="Y23" s="74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8"/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 t="s">
        <v>42</v>
      </c>
      <c r="L24" s="68"/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8">C24+D24+F24+H24+J24+L24+N24+P24+R24</f>
        <v>10.77</v>
      </c>
      <c r="T24" s="68"/>
      <c r="U24" s="20">
        <f t="shared" si="6"/>
        <v>0</v>
      </c>
      <c r="V24" s="74"/>
      <c r="W24" s="74">
        <f t="shared" si="2"/>
        <v>-1930</v>
      </c>
      <c r="X24" s="74"/>
      <c r="Y24" s="74"/>
      <c r="Z24" s="20">
        <f t="shared" ref="Z24:Z31" si="9">U24*V24+X24+Y24</f>
        <v>0</v>
      </c>
      <c r="AA24" s="20">
        <f t="shared" ref="AA24:AA31" si="10">(W24/0.701)*V24</f>
        <v>0</v>
      </c>
      <c r="AB24" s="20">
        <f t="shared" ref="AB24:AB31" si="11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/>
      <c r="E25" s="70" t="s">
        <v>42</v>
      </c>
      <c r="F25" s="68"/>
      <c r="G25" s="70" t="s">
        <v>42</v>
      </c>
      <c r="H25" s="68"/>
      <c r="I25" s="70" t="s">
        <v>42</v>
      </c>
      <c r="J25" s="68"/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8"/>
        <v>10.45</v>
      </c>
      <c r="T25" s="68"/>
      <c r="U25" s="20">
        <f t="shared" si="6"/>
        <v>0</v>
      </c>
      <c r="V25" s="74"/>
      <c r="W25" s="74">
        <f t="shared" si="2"/>
        <v>-1930</v>
      </c>
      <c r="X25" s="74"/>
      <c r="Y25" s="74"/>
      <c r="Z25" s="20">
        <f t="shared" si="9"/>
        <v>0</v>
      </c>
      <c r="AA25" s="20">
        <f t="shared" si="10"/>
        <v>0</v>
      </c>
      <c r="AB25" s="20">
        <f t="shared" si="11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/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8"/>
        <v>9.91</v>
      </c>
      <c r="T26" s="68"/>
      <c r="U26" s="20">
        <f t="shared" si="6"/>
        <v>0</v>
      </c>
      <c r="V26" s="74"/>
      <c r="W26" s="74">
        <f t="shared" si="2"/>
        <v>-1930</v>
      </c>
      <c r="X26" s="74"/>
      <c r="Y26" s="74"/>
      <c r="Z26" s="20">
        <f t="shared" si="9"/>
        <v>0</v>
      </c>
      <c r="AA26" s="20">
        <f t="shared" si="10"/>
        <v>0</v>
      </c>
      <c r="AB26" s="20">
        <f t="shared" si="11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/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8"/>
        <v>8.9499999999999993</v>
      </c>
      <c r="T27" s="68"/>
      <c r="U27" s="20">
        <f t="shared" si="6"/>
        <v>0</v>
      </c>
      <c r="V27" s="74"/>
      <c r="W27" s="74">
        <f t="shared" si="2"/>
        <v>-1930</v>
      </c>
      <c r="X27" s="74"/>
      <c r="Y27" s="74"/>
      <c r="Z27" s="20">
        <f t="shared" si="9"/>
        <v>0</v>
      </c>
      <c r="AA27" s="20">
        <f t="shared" si="10"/>
        <v>0</v>
      </c>
      <c r="AB27" s="20">
        <f t="shared" si="11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/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8"/>
        <v>8.85</v>
      </c>
      <c r="T28" s="68"/>
      <c r="U28" s="20">
        <f t="shared" si="6"/>
        <v>0</v>
      </c>
      <c r="V28" s="74"/>
      <c r="W28" s="74">
        <f t="shared" si="2"/>
        <v>-1930</v>
      </c>
      <c r="X28" s="74"/>
      <c r="Y28" s="74"/>
      <c r="Z28" s="20">
        <f t="shared" si="9"/>
        <v>0</v>
      </c>
      <c r="AA28" s="20">
        <f t="shared" si="10"/>
        <v>0</v>
      </c>
      <c r="AB28" s="20">
        <f t="shared" si="11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8"/>
        <v>8.74</v>
      </c>
      <c r="T29" s="68"/>
      <c r="U29" s="20">
        <f t="shared" si="6"/>
        <v>0</v>
      </c>
      <c r="V29" s="74"/>
      <c r="W29" s="74">
        <f t="shared" si="2"/>
        <v>-1930</v>
      </c>
      <c r="X29" s="74"/>
      <c r="Y29" s="74"/>
      <c r="Z29" s="20">
        <f t="shared" si="9"/>
        <v>0</v>
      </c>
      <c r="AA29" s="20">
        <f t="shared" si="10"/>
        <v>0</v>
      </c>
      <c r="AB29" s="20">
        <f t="shared" si="11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/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8"/>
        <v>8</v>
      </c>
      <c r="T30" s="68"/>
      <c r="U30" s="20">
        <f t="shared" si="6"/>
        <v>0</v>
      </c>
      <c r="V30" s="74"/>
      <c r="W30" s="74">
        <f t="shared" si="2"/>
        <v>-1930</v>
      </c>
      <c r="X30" s="74"/>
      <c r="Y30" s="74"/>
      <c r="Z30" s="20">
        <f t="shared" si="9"/>
        <v>0</v>
      </c>
      <c r="AA30" s="20">
        <f t="shared" si="10"/>
        <v>0</v>
      </c>
      <c r="AB30" s="20">
        <f t="shared" si="11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8"/>
        <v>6.4</v>
      </c>
      <c r="T31" s="68"/>
      <c r="U31" s="20">
        <f t="shared" si="6"/>
        <v>0</v>
      </c>
      <c r="V31" s="74"/>
      <c r="W31" s="74">
        <f t="shared" si="2"/>
        <v>-1930</v>
      </c>
      <c r="X31" s="74"/>
      <c r="Y31" s="74"/>
      <c r="Z31" s="20">
        <f t="shared" si="9"/>
        <v>0</v>
      </c>
      <c r="AA31" s="20">
        <f t="shared" si="10"/>
        <v>0</v>
      </c>
      <c r="AB31" s="20">
        <f t="shared" si="11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2">V10+V22</f>
        <v>0</v>
      </c>
      <c r="W32" s="74"/>
      <c r="X32" s="27">
        <f t="shared" si="12"/>
        <v>0</v>
      </c>
      <c r="Y32" s="27">
        <f t="shared" si="12"/>
        <v>0</v>
      </c>
      <c r="Z32" s="27">
        <f t="shared" si="12"/>
        <v>0</v>
      </c>
      <c r="AA32" s="27">
        <f t="shared" si="12"/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2" t="s">
        <v>68</v>
      </c>
      <c r="W34" s="413"/>
      <c r="X34" s="414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0</v>
      </c>
      <c r="U35" s="66">
        <f>Y32</f>
        <v>0</v>
      </c>
      <c r="V35" s="415">
        <f>Z32</f>
        <v>0</v>
      </c>
      <c r="W35" s="416"/>
      <c r="X35" s="417"/>
      <c r="Y35" s="66">
        <f>AA32</f>
        <v>0</v>
      </c>
      <c r="Z35" s="66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password="F25C" sheet="1"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A4" sqref="A4:K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65" t="s">
        <v>75</v>
      </c>
      <c r="B2" s="365"/>
      <c r="C2" s="256">
        <f>+'Т1 - број запослених'!C2:L2</f>
        <v>0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65" t="s">
        <v>145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13"/>
    </row>
    <row r="6" spans="1:12" ht="18.75" x14ac:dyDescent="0.3">
      <c r="B6" s="227" t="s">
        <v>97</v>
      </c>
      <c r="C6" s="421">
        <v>2022</v>
      </c>
      <c r="D6" s="422"/>
      <c r="E6" s="422"/>
      <c r="F6" s="423"/>
      <c r="G6" s="421">
        <v>2023</v>
      </c>
      <c r="H6" s="422"/>
      <c r="I6" s="422"/>
      <c r="J6" s="423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/>
      <c r="D9" s="230"/>
      <c r="E9" s="230"/>
      <c r="F9" s="230"/>
      <c r="G9" s="230"/>
      <c r="H9" s="230"/>
      <c r="I9" s="230"/>
      <c r="J9" s="230"/>
    </row>
    <row r="10" spans="1:12" x14ac:dyDescent="0.25">
      <c r="A10" s="98">
        <v>2</v>
      </c>
      <c r="B10" s="33" t="s">
        <v>8</v>
      </c>
      <c r="C10" s="230"/>
      <c r="D10" s="230"/>
      <c r="E10" s="230"/>
      <c r="F10" s="230"/>
      <c r="G10" s="230"/>
      <c r="H10" s="230"/>
      <c r="I10" s="230"/>
      <c r="J10" s="230"/>
    </row>
    <row r="11" spans="1:12" ht="57.75" x14ac:dyDescent="0.25">
      <c r="A11" s="371">
        <v>3</v>
      </c>
      <c r="B11" s="8" t="s">
        <v>59</v>
      </c>
      <c r="C11" s="220">
        <f t="shared" ref="C11:J11" si="0">SUM(C12:C16)</f>
        <v>0</v>
      </c>
      <c r="D11" s="220">
        <f t="shared" si="0"/>
        <v>0</v>
      </c>
      <c r="E11" s="220">
        <f t="shared" si="0"/>
        <v>0</v>
      </c>
      <c r="F11" s="220">
        <f t="shared" si="0"/>
        <v>0</v>
      </c>
      <c r="G11" s="220">
        <f t="shared" si="0"/>
        <v>0</v>
      </c>
      <c r="H11" s="220">
        <f t="shared" si="0"/>
        <v>0</v>
      </c>
      <c r="I11" s="220">
        <f t="shared" si="0"/>
        <v>0</v>
      </c>
      <c r="J11" s="220">
        <f t="shared" si="0"/>
        <v>0</v>
      </c>
    </row>
    <row r="12" spans="1:12" x14ac:dyDescent="0.25">
      <c r="A12" s="371"/>
      <c r="B12" s="78" t="s">
        <v>45</v>
      </c>
      <c r="C12" s="230"/>
      <c r="D12" s="230"/>
      <c r="E12" s="230"/>
      <c r="F12" s="230"/>
      <c r="G12" s="230"/>
      <c r="H12" s="230"/>
      <c r="I12" s="230"/>
      <c r="J12" s="230"/>
    </row>
    <row r="13" spans="1:12" x14ac:dyDescent="0.25">
      <c r="A13" s="371"/>
      <c r="B13" s="78" t="s">
        <v>46</v>
      </c>
      <c r="C13" s="230"/>
      <c r="D13" s="230"/>
      <c r="E13" s="230"/>
      <c r="F13" s="230"/>
      <c r="G13" s="230"/>
      <c r="H13" s="230"/>
      <c r="I13" s="230"/>
      <c r="J13" s="230"/>
    </row>
    <row r="14" spans="1:12" x14ac:dyDescent="0.25">
      <c r="A14" s="371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71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71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230"/>
      <c r="D19" s="230"/>
      <c r="E19" s="230"/>
      <c r="F19" s="230"/>
      <c r="G19" s="230"/>
      <c r="H19" s="230"/>
      <c r="I19" s="230"/>
      <c r="J19" s="230"/>
    </row>
    <row r="20" spans="1:11" ht="29.25" x14ac:dyDescent="0.25">
      <c r="A20" s="371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71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71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71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71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0</v>
      </c>
      <c r="D25" s="232">
        <f t="shared" si="2"/>
        <v>0</v>
      </c>
      <c r="E25" s="232">
        <f t="shared" si="2"/>
        <v>0</v>
      </c>
      <c r="F25" s="232">
        <f t="shared" si="2"/>
        <v>0</v>
      </c>
      <c r="G25" s="232">
        <f t="shared" si="2"/>
        <v>0</v>
      </c>
      <c r="H25" s="232">
        <f t="shared" si="2"/>
        <v>0</v>
      </c>
      <c r="I25" s="232">
        <f t="shared" si="2"/>
        <v>0</v>
      </c>
      <c r="J25" s="232">
        <f t="shared" si="2"/>
        <v>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404" t="s">
        <v>75</v>
      </c>
      <c r="B2" s="404"/>
      <c r="C2" s="237"/>
      <c r="D2" s="237"/>
      <c r="E2" s="438">
        <f>+'Т1 - број запослених'!C2:L2</f>
        <v>0</v>
      </c>
      <c r="F2" s="438"/>
      <c r="G2" s="438"/>
      <c r="H2" s="438"/>
      <c r="I2" s="438"/>
      <c r="J2" s="438"/>
      <c r="K2" s="438"/>
      <c r="L2" s="438"/>
      <c r="M2" s="438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4" t="s">
        <v>2</v>
      </c>
      <c r="B6" s="439" t="s">
        <v>0</v>
      </c>
      <c r="C6" s="440" t="s">
        <v>151</v>
      </c>
      <c r="D6" s="440" t="s">
        <v>150</v>
      </c>
      <c r="E6" s="440" t="s">
        <v>149</v>
      </c>
      <c r="F6" s="440" t="s">
        <v>148</v>
      </c>
      <c r="G6" s="434" t="s">
        <v>147</v>
      </c>
      <c r="H6" s="434" t="s">
        <v>152</v>
      </c>
      <c r="I6" s="434" t="s">
        <v>153</v>
      </c>
      <c r="J6" s="434" t="s">
        <v>154</v>
      </c>
      <c r="K6" s="435" t="s">
        <v>155</v>
      </c>
      <c r="L6" s="435" t="s">
        <v>156</v>
      </c>
      <c r="M6" s="433" t="s">
        <v>157</v>
      </c>
      <c r="N6" s="433" t="s">
        <v>158</v>
      </c>
      <c r="O6" s="429" t="s">
        <v>159</v>
      </c>
      <c r="P6" s="429" t="s">
        <v>160</v>
      </c>
      <c r="Q6" s="432" t="s">
        <v>161</v>
      </c>
      <c r="R6" s="432" t="s">
        <v>162</v>
      </c>
      <c r="S6" s="425" t="s">
        <v>163</v>
      </c>
      <c r="T6" s="425" t="s">
        <v>164</v>
      </c>
      <c r="U6" s="428" t="s">
        <v>165</v>
      </c>
      <c r="V6" s="428" t="s">
        <v>166</v>
      </c>
    </row>
    <row r="7" spans="1:22" ht="15" customHeight="1" x14ac:dyDescent="0.25">
      <c r="A7" s="424"/>
      <c r="B7" s="439"/>
      <c r="C7" s="440"/>
      <c r="D7" s="440"/>
      <c r="E7" s="440"/>
      <c r="F7" s="440"/>
      <c r="G7" s="434"/>
      <c r="H7" s="434"/>
      <c r="I7" s="434"/>
      <c r="J7" s="434"/>
      <c r="K7" s="436"/>
      <c r="L7" s="436"/>
      <c r="M7" s="433"/>
      <c r="N7" s="433"/>
      <c r="O7" s="430"/>
      <c r="P7" s="430"/>
      <c r="Q7" s="432"/>
      <c r="R7" s="432"/>
      <c r="S7" s="426"/>
      <c r="T7" s="426"/>
      <c r="U7" s="428"/>
      <c r="V7" s="428"/>
    </row>
    <row r="8" spans="1:22" s="45" customFormat="1" ht="84" customHeight="1" x14ac:dyDescent="0.25">
      <c r="A8" s="424"/>
      <c r="B8" s="439"/>
      <c r="C8" s="440"/>
      <c r="D8" s="440"/>
      <c r="E8" s="440"/>
      <c r="F8" s="440"/>
      <c r="G8" s="434"/>
      <c r="H8" s="434"/>
      <c r="I8" s="434"/>
      <c r="J8" s="434"/>
      <c r="K8" s="437"/>
      <c r="L8" s="437"/>
      <c r="M8" s="433"/>
      <c r="N8" s="433"/>
      <c r="O8" s="431"/>
      <c r="P8" s="431"/>
      <c r="Q8" s="432"/>
      <c r="R8" s="432"/>
      <c r="S8" s="427"/>
      <c r="T8" s="427"/>
      <c r="U8" s="428"/>
      <c r="V8" s="428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4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4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4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4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4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4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4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4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4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4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4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4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4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4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Maja Marković</cp:lastModifiedBy>
  <cp:lastPrinted>2019-11-01T09:02:40Z</cp:lastPrinted>
  <dcterms:created xsi:type="dcterms:W3CDTF">2015-10-27T15:40:46Z</dcterms:created>
  <dcterms:modified xsi:type="dcterms:W3CDTF">2022-07-01T11:32:04Z</dcterms:modified>
</cp:coreProperties>
</file>